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66188D9A-C6B9-4445-B8AC-6483832F6F94}" xr6:coauthVersionLast="45" xr6:coauthVersionMax="45" xr10:uidLastSave="{00000000-0000-0000-0000-000000000000}"/>
  <workbookProtection workbookAlgorithmName="SHA-512" workbookHashValue="DeQZSsBWxIed71s/Wv/F8ZiZ/HRj75klPV+9qw68/GKZxAxLAsPy1L7oqoWUA6GAGUb0RO3Ck5dQzcLsTmmS2Q==" workbookSaltValue="GarK6/lvhio18sW+cL55Q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T8" i="4"/>
  <c r="AD8" i="4"/>
  <c r="P8" i="4"/>
  <c r="B8"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<sst xmlns="http://schemas.openxmlformats.org/spreadsheetml/2006/main" count="228" uniqueCount="115">
  <si>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</si>
  <si>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</si>
  <si>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</si>
  <si>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</si>
  <si>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</si>
  <si>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</si>
  <si>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</si>
  <si>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</si>
  <si>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</si>
  <si>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</si>
  <si>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</si>
  <si>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</si>
  <si>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</si>
  <si>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</si>
  <si>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</si>
  <si>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</si>
  <si>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</si>
  <si>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</si>
  <si>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</si>
  <si>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</si>
  <si>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</si>
  <si>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</si>
  <si>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</si>
  <si>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</si>
  <si>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</si>
  <si>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</si>
  <si>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</si>
  <si>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</si>
  <si>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</si>
  <si>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</si>
  <si>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</si>
  <si>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</si>
  <si>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</si>
  <si>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</si>
  <si>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</si>
  <si>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</si>
  <si>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</si>
  <si>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</si>
  <si>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</si>
  <si>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</si>
  <si>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</si>
  <si>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</si>
  <si>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</si>
  <si>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</si>
  <si>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</si>
  <si>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</si>
  <si>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</si>
  <si>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</si>
  <si>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</si>
  <si>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</si>
  <si>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</si>
  <si>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</si>
  <si>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</si>
  <si>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</si>
  <si>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</si>
  <si>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</si>
  <si>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</si>
  <si>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</si>
  <si>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</si>
  <si>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</si>
  <si>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</si>
  <si>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</si>
  <si>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</si>
  <si>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</si>
  <si>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</si>
  <si>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</si>
  <si>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</si>
  <si>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</si>
  <si>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</si>
  <si>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</si>
  <si>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</si>
  <si>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</si>
  <si>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</si>
  <si>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</si>
  <si>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</si>
  <si>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</si>
  <si>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</si>
  <si>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</si>
  <si>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</si>
  <si>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</si>
  <si>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</si>
  <si>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</si>
  <si>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</si>
  <si>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</si>
  <si>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</si>
  <si>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</si>
  <si>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</si>
  <si>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</si>
  <si>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</si>
  <si>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</si>
  <si>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</si>
  <si>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</si>
  <si>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</si>
  <si>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</si>
  <si>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</si>
  <si>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</si>
  <si>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</si>
  <si>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</si>
  <si>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</si>
  <si>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</si>
  <si>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</si>
  <si>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</si>
  <si>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</si>
  <si>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</si>
  <si>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</si>
  <si>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</si>
  <si>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</si>
  <si>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</si>
  <si>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</si>
  <si>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</si>
  <si>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</si>
  <si>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</si>
  <si>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① 有形固定資産減価償却率
　H26には新浄水場の完成に伴い類似団体平均値を下回ったものの、年々資産の老朽化が進んでおり、H28以降は類似団体平均値を上回っている。
② 管路経年化率【水道整備課】
　R1はH30同様に類似団体平均値を下回っているものの年々上昇している。老朽管を積極的に解消することで、率の増加については類似団体平均値より低く抑えることができた。
③管路更新率【水道整備課】
R1は小口径の更新が多かったことからH30より更新率が増加し、類似団体平均値を上回った。
</t>
    <phoneticPr fontId="4"/>
  </si>
  <si>
    <t>① 経常収支比率 ③流動比率
 R01の経常収支比率は、有収水量の減少に伴い事業収益が減少したことから、前年度を1.03ポイント下回る数値となっているが、流動比率は100％以上で一時借入金はなく安全ではある。昨年度同様に類似団体との比較では平均を下回っている。
②累積欠損金比率、⑤料金回収率
　調査期間の5年間において欠損金は生じておらず、給水に係る費用を料金で賄えている。
④企業債残高対給水収益比率
　企業債残高が増加し、給水収益も減少したため、比率が上昇している。類似団体平均値も上回っており、給水収益の約5倍となっている。
⑥給水原価
 有収水量が減少したことなどにより、前年度から2.84円増加した。類似団体平均値を上回っており、これは本市の地理的特性により施設数が多く、資本費及び維持管理に係る経費が高くなっていることが大きな要因である。
⑦施設利用率
 H27に2つの浄水場を統合した新浄水場での運用を開始したことで、類似団体平均値を上回っている。R01は配水量の減少により利用率が減少している。
⑧有収率
 漏水調査や老朽管の更新等の有収率向上のための取組みにより、H30と比べ1.09ポイント上昇した。類似団体平均値を下回っているため、今後も有収率向上に努めていく。</t>
    <phoneticPr fontId="4"/>
  </si>
  <si>
    <t xml:space="preserve"> 前回の料金改定から10年が経過しているが、一定の純利益を確保し、経営の面では健全性は保たれているものの、人口減少により給水収益が減少傾向にある。
 また近年、浄水場や基幹配水本管の更新を行っていることから、財政的弾力性が逓減傾向にある。
　老朽化の状況においても、管路経年化率は類似団体平均を下回っているものの、年々上昇している状況であり、機能維持のための適切な更新を行っていく必要がある。
　さらに、地理的特性により施設数も多いことから、今後アセットマネジメントシステムの運用の中で、可能な限り施設の統廃合や長寿命化等によるライフサイクルコストの低減など投資規模の最適化について検討し、「水の安定供給」と「健全経営の持続」を両立させるための方策の検討を進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</si>
</sst>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0.73</c:v>
                </c:pt>
                <c:pt idx="1">
                  <c:v>0.65</c:v>
                </c:pt>
                <c:pt idx="2">
                  <c:v>0.81</c:v>
                </c:pt>
                <c:pt idx="3">
                  <c:v>1.01</c:v>
                </c:pt>
                <c:pt idx="4">
                  <c:v>1.2</c:v>
                </c:pt>
              </c:numCache>
            </c:numRef>
          </c:val>
          <c:extLst>
            <c:ext xmlns:c16="http://schemas.microsoft.com/office/drawing/2014/chart" uri="{C3380CC4-5D6E-409C-BE32-E72D297353CC}">
              <c16:uniqueId val="{00000000-9C48-4AA7-9C18-7246B4CE53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9C48-4AA7-9C18-7246B4CE53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68.09</c:v>
                </c:pt>
                <c:pt idx="1">
                  <c:v>68.41</c:v>
                </c:pt>
                <c:pt idx="2">
                  <c:v>68.849999999999994</c:v>
                </c:pt>
                <c:pt idx="3">
                  <c:v>66.95</c:v>
                </c:pt>
                <c:pt idx="4">
                  <c:v>64.790000000000006</c:v>
                </c:pt>
              </c:numCache>
            </c:numRef>
          </c:val>
          <c:extLst>
            <c:ext xmlns:c16="http://schemas.microsoft.com/office/drawing/2014/chart" uri="{C3380CC4-5D6E-409C-BE32-E72D297353CC}">
              <c16:uniqueId val="{00000000-68B3-407A-A0B0-A180BA367A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68B3-407A-A0B0-A180BA367A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84.91</c:v>
                </c:pt>
                <c:pt idx="1">
                  <c:v>85.24</c:v>
                </c:pt>
                <c:pt idx="2">
                  <c:v>84.73</c:v>
                </c:pt>
                <c:pt idx="3">
                  <c:v>86.28</c:v>
                </c:pt>
                <c:pt idx="4">
                  <c:v>87.37</c:v>
                </c:pt>
              </c:numCache>
            </c:numRef>
          </c:val>
          <c:extLst>
            <c:ext xmlns:c16="http://schemas.microsoft.com/office/drawing/2014/chart" uri="{C3380CC4-5D6E-409C-BE32-E72D297353CC}">
              <c16:uniqueId val="{00000000-4BAB-413E-B4A5-919DDD1A3D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4BAB-413E-B4A5-919DDD1A3D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112.35</c:v>
                </c:pt>
                <c:pt idx="1">
                  <c:v>112.88</c:v>
                </c:pt>
                <c:pt idx="2">
                  <c:v>114.52</c:v>
                </c:pt>
                <c:pt idx="3">
                  <c:v>111.18</c:v>
                </c:pt>
                <c:pt idx="4">
                  <c:v>110.15</c:v>
                </c:pt>
              </c:numCache>
            </c:numRef>
          </c:val>
          <c:extLst>
            <c:ext xmlns:c16="http://schemas.microsoft.com/office/drawing/2014/chart" uri="{C3380CC4-5D6E-409C-BE32-E72D297353CC}">
              <c16:uniqueId val="{00000000-E3C5-43D7-AFCE-A99CBBE2CF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E3C5-43D7-AFCE-A99CBBE2CF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46.72</c:v>
                </c:pt>
                <c:pt idx="1">
                  <c:v>48.05</c:v>
                </c:pt>
                <c:pt idx="2">
                  <c:v>48.7</c:v>
                </c:pt>
                <c:pt idx="3">
                  <c:v>49.99</c:v>
                </c:pt>
                <c:pt idx="4">
                  <c:v>51.18</c:v>
                </c:pt>
              </c:numCache>
            </c:numRef>
          </c:val>
          <c:extLst>
            <c:ext xmlns:c16="http://schemas.microsoft.com/office/drawing/2014/chart" uri="{C3380CC4-5D6E-409C-BE32-E72D297353CC}">
              <c16:uniqueId val="{00000000-5333-4493-9C47-8058677A55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5333-4493-9C47-8058677A55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14.97</c:v>
                </c:pt>
                <c:pt idx="1">
                  <c:v>15.22</c:v>
                </c:pt>
                <c:pt idx="2">
                  <c:v>15.57</c:v>
                </c:pt>
                <c:pt idx="3">
                  <c:v>16.68</c:v>
                </c:pt>
                <c:pt idx="4">
                  <c:v>17.329999999999998</c:v>
                </c:pt>
              </c:numCache>
            </c:numRef>
          </c:val>
          <c:extLst>
            <c:ext xmlns:c16="http://schemas.microsoft.com/office/drawing/2014/chart" uri="{C3380CC4-5D6E-409C-BE32-E72D297353CC}">
              <c16:uniqueId val="{00000000-B4FE-4D8D-87C8-AEE644779F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B4FE-4D8D-87C8-AEE644779F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81-4409-A14E-AF58C42D70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1A81-4409-A14E-AF58C42D70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188.02</c:v>
                </c:pt>
                <c:pt idx="1">
                  <c:v>183.74</c:v>
                </c:pt>
                <c:pt idx="2">
                  <c:v>170.95</c:v>
                </c:pt>
                <c:pt idx="3">
                  <c:v>186.79</c:v>
                </c:pt>
                <c:pt idx="4">
                  <c:v>178.82</c:v>
                </c:pt>
              </c:numCache>
            </c:numRef>
          </c:val>
          <c:extLst>
            <c:ext xmlns:c16="http://schemas.microsoft.com/office/drawing/2014/chart" uri="{C3380CC4-5D6E-409C-BE32-E72D297353CC}">
              <c16:uniqueId val="{00000000-738A-4D69-A4B7-FA26F953C2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738A-4D69-A4B7-FA26F953C2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503.96</c:v>
                </c:pt>
                <c:pt idx="1">
                  <c:v>492.12</c:v>
                </c:pt>
                <c:pt idx="2">
                  <c:v>486.74</c:v>
                </c:pt>
                <c:pt idx="3">
                  <c:v>489.07</c:v>
                </c:pt>
                <c:pt idx="4">
                  <c:v>507.85</c:v>
                </c:pt>
              </c:numCache>
            </c:numRef>
          </c:val>
          <c:extLst>
            <c:ext xmlns:c16="http://schemas.microsoft.com/office/drawing/2014/chart" uri="{C3380CC4-5D6E-409C-BE32-E72D297353CC}">
              <c16:uniqueId val="{00000000-E617-4039-A7C4-3967848CB3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E617-4039-A7C4-3967848CB3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109.57</c:v>
                </c:pt>
                <c:pt idx="1">
                  <c:v>110.15</c:v>
                </c:pt>
                <c:pt idx="2">
                  <c:v>111.05</c:v>
                </c:pt>
                <c:pt idx="3">
                  <c:v>108.07</c:v>
                </c:pt>
                <c:pt idx="4">
                  <c:v>106.24</c:v>
                </c:pt>
              </c:numCache>
            </c:numRef>
          </c:val>
          <c:extLst>
            <c:ext xmlns:c16="http://schemas.microsoft.com/office/drawing/2014/chart" uri="{C3380CC4-5D6E-409C-BE32-E72D297353CC}">
              <c16:uniqueId val="{00000000-5B80-4BAC-882A-05A02B2875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5B80-4BAC-882A-05A02B2875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204.74</c:v>
                </c:pt>
                <c:pt idx="1">
                  <c:v>203.98</c:v>
                </c:pt>
                <c:pt idx="2">
                  <c:v>202.98</c:v>
                </c:pt>
                <c:pt idx="3">
                  <c:v>208.24</c:v>
                </c:pt>
                <c:pt idx="4">
                  <c:v>211.08</c:v>
                </c:pt>
              </c:numCache>
            </c:numRef>
          </c:val>
          <c:extLst>
            <c:ext xmlns:c16="http://schemas.microsoft.com/office/drawing/2014/chart" uri="{C3380CC4-5D6E-409C-BE32-E72D297353CC}">
              <c16:uniqueId val="{00000000-8E09-4363-AB3E-DDADC75F4A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8E09-4363-AB3E-DDADC75F4A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J40" sqref="CJ4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佐世保市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249681</v>
      </c>
      <c r="AM8" s="61"/>
      <c r="AN8" s="61"/>
      <c r="AO8" s="61"/>
      <c r="AP8" s="61"/>
      <c r="AQ8" s="61"/>
      <c r="AR8" s="61"/>
      <c r="AS8" s="61"/>
      <c r="AT8" s="52">
        <f>データ!$S$6</f>
        <v>426.06</v>
      </c>
      <c r="AU8" s="53"/>
      <c r="AV8" s="53"/>
      <c r="AW8" s="53"/>
      <c r="AX8" s="53"/>
      <c r="AY8" s="53"/>
      <c r="AZ8" s="53"/>
      <c r="BA8" s="53"/>
      <c r="BB8" s="54">
        <f>データ!$T$6</f>
        <v>586.02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57.15</v>
      </c>
      <c r="J10" s="53"/>
      <c r="K10" s="53"/>
      <c r="L10" s="53"/>
      <c r="M10" s="53"/>
      <c r="N10" s="53"/>
      <c r="O10" s="64"/>
      <c r="P10" s="54">
        <f>データ!$P$6</f>
        <v>98.2</v>
      </c>
      <c r="Q10" s="54"/>
      <c r="R10" s="54"/>
      <c r="S10" s="54"/>
      <c r="T10" s="54"/>
      <c r="U10" s="54"/>
      <c r="V10" s="54"/>
      <c r="W10" s="61">
        <f>データ!$Q$6</f>
        <v>4195</v>
      </c>
      <c r="X10" s="61"/>
      <c r="Y10" s="61"/>
      <c r="Z10" s="61"/>
      <c r="AA10" s="61"/>
      <c r="AB10" s="61"/>
      <c r="AC10" s="61"/>
      <c r="AD10" s="2"/>
      <c r="AE10" s="2"/>
      <c r="AF10" s="2"/>
      <c r="AG10" s="2"/>
      <c r="AH10" s="4"/>
      <c r="AI10" s="4"/>
      <c r="AJ10" s="4"/>
      <c r="AK10" s="4"/>
      <c r="AL10" s="61">
        <f>データ!$U$6</f>
        <v>242642</v>
      </c>
      <c r="AM10" s="61"/>
      <c r="AN10" s="61"/>
      <c r="AO10" s="61"/>
      <c r="AP10" s="61"/>
      <c r="AQ10" s="61"/>
      <c r="AR10" s="61"/>
      <c r="AS10" s="61"/>
      <c r="AT10" s="52">
        <f>データ!$V$6</f>
        <v>219.92</v>
      </c>
      <c r="AU10" s="53"/>
      <c r="AV10" s="53"/>
      <c r="AW10" s="53"/>
      <c r="AX10" s="53"/>
      <c r="AY10" s="53"/>
      <c r="AZ10" s="53"/>
      <c r="BA10" s="53"/>
      <c r="BB10" s="54">
        <f>データ!$W$6</f>
        <v>1103.32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112</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pgivgPLXjzMi3ysXYlJTB8iDK2oXkIKif99gNKuLzf9OXx1QoJAFs8ah7LoR+oBAWzHwkzM//RvlCFAqTRbroA==" saltValue="PVZq3I+FC5b1iflZ1TuS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422029</v>
      </c>
      <c r="D6" s="34">
        <f t="shared" si="3"/>
        <v>46</v>
      </c>
      <c r="E6" s="34">
        <f t="shared" si="3"/>
        <v>1</v>
      </c>
      <c r="F6" s="34">
        <f t="shared" si="3"/>
        <v>0</v>
      </c>
      <c r="G6" s="34">
        <f t="shared" si="3"/>
        <v>1</v>
      </c>
      <c r="H6" s="34" t="str">
        <f t="shared" si="3"/>
        <v>長崎県　佐世保市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57.15</v>
      </c>
      <c r="P6" s="35">
        <f t="shared" si="3"/>
        <v>98.2</v>
      </c>
      <c r="Q6" s="35">
        <f t="shared" si="3"/>
        <v>4195</v>
      </c>
      <c r="R6" s="35">
        <f t="shared" si="3"/>
        <v>249681</v>
      </c>
      <c r="S6" s="35">
        <f t="shared" si="3"/>
        <v>426.06</v>
      </c>
      <c r="T6" s="35">
        <f t="shared" si="3"/>
        <v>586.02</v>
      </c>
      <c r="U6" s="35">
        <f t="shared" si="3"/>
        <v>242642</v>
      </c>
      <c r="V6" s="35">
        <f t="shared" si="3"/>
        <v>219.92</v>
      </c>
      <c r="W6" s="35">
        <f t="shared" si="3"/>
        <v>1103.32</v>
      </c>
      <c r="X6" s="36">
        <f>IF(X7="",NA(),X7)</f>
        <v>112.35</v>
      </c>
      <c r="Y6" s="36">
        <f t="shared" ref="Y6:AG6" si="4">IF(Y7="",NA(),Y7)</f>
        <v>112.88</v>
      </c>
      <c r="Z6" s="36">
        <f t="shared" si="4"/>
        <v>114.52</v>
      </c>
      <c r="AA6" s="36">
        <f t="shared" si="4"/>
        <v>111.18</v>
      </c>
      <c r="AB6" s="36">
        <f t="shared" si="4"/>
        <v>110.15</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188.02</v>
      </c>
      <c r="AU6" s="36">
        <f t="shared" ref="AU6:BC6" si="6">IF(AU7="",NA(),AU7)</f>
        <v>183.74</v>
      </c>
      <c r="AV6" s="36">
        <f t="shared" si="6"/>
        <v>170.95</v>
      </c>
      <c r="AW6" s="36">
        <f t="shared" si="6"/>
        <v>186.79</v>
      </c>
      <c r="AX6" s="36">
        <f t="shared" si="6"/>
        <v>178.82</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503.96</v>
      </c>
      <c r="BF6" s="36">
        <f t="shared" ref="BF6:BN6" si="7">IF(BF7="",NA(),BF7)</f>
        <v>492.12</v>
      </c>
      <c r="BG6" s="36">
        <f t="shared" si="7"/>
        <v>486.74</v>
      </c>
      <c r="BH6" s="36">
        <f t="shared" si="7"/>
        <v>489.07</v>
      </c>
      <c r="BI6" s="36">
        <f t="shared" si="7"/>
        <v>507.85</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109.57</v>
      </c>
      <c r="BQ6" s="36">
        <f t="shared" ref="BQ6:BY6" si="8">IF(BQ7="",NA(),BQ7)</f>
        <v>110.15</v>
      </c>
      <c r="BR6" s="36">
        <f t="shared" si="8"/>
        <v>111.05</v>
      </c>
      <c r="BS6" s="36">
        <f t="shared" si="8"/>
        <v>108.07</v>
      </c>
      <c r="BT6" s="36">
        <f t="shared" si="8"/>
        <v>106.24</v>
      </c>
      <c r="BU6" s="36">
        <f t="shared" si="8"/>
        <v>106.4</v>
      </c>
      <c r="BV6" s="36">
        <f t="shared" si="8"/>
        <v>107.61</v>
      </c>
      <c r="BW6" s="36">
        <f t="shared" si="8"/>
        <v>106.02</v>
      </c>
      <c r="BX6" s="36">
        <f t="shared" si="8"/>
        <v>104.84</v>
      </c>
      <c r="BY6" s="36">
        <f t="shared" si="8"/>
        <v>106.11</v>
      </c>
      <c r="BZ6" s="35" t="str">
        <f>IF(BZ7="","",IF(BZ7="-","【-】","【"&amp;SUBSTITUTE(TEXT(BZ7,"#,##0.00"),"-","△")&amp;"】"))</f>
        <v>【103.24】</v>
      </c>
      <c r="CA6" s="36">
        <f>IF(CA7="",NA(),CA7)</f>
        <v>204.74</v>
      </c>
      <c r="CB6" s="36">
        <f t="shared" ref="CB6:CJ6" si="9">IF(CB7="",NA(),CB7)</f>
        <v>203.98</v>
      </c>
      <c r="CC6" s="36">
        <f t="shared" si="9"/>
        <v>202.98</v>
      </c>
      <c r="CD6" s="36">
        <f t="shared" si="9"/>
        <v>208.24</v>
      </c>
      <c r="CE6" s="36">
        <f t="shared" si="9"/>
        <v>211.08</v>
      </c>
      <c r="CF6" s="36">
        <f t="shared" si="9"/>
        <v>156.29</v>
      </c>
      <c r="CG6" s="36">
        <f t="shared" si="9"/>
        <v>155.69</v>
      </c>
      <c r="CH6" s="36">
        <f t="shared" si="9"/>
        <v>158.6</v>
      </c>
      <c r="CI6" s="36">
        <f t="shared" si="9"/>
        <v>161.82</v>
      </c>
      <c r="CJ6" s="36">
        <f t="shared" si="9"/>
        <v>161.03</v>
      </c>
      <c r="CK6" s="35" t="str">
        <f>IF(CK7="","",IF(CK7="-","【-】","【"&amp;SUBSTITUTE(TEXT(CK7,"#,##0.00"),"-","△")&amp;"】"))</f>
        <v>【168.38】</v>
      </c>
      <c r="CL6" s="36">
        <f>IF(CL7="",NA(),CL7)</f>
        <v>68.09</v>
      </c>
      <c r="CM6" s="36">
        <f t="shared" ref="CM6:CU6" si="10">IF(CM7="",NA(),CM7)</f>
        <v>68.41</v>
      </c>
      <c r="CN6" s="36">
        <f t="shared" si="10"/>
        <v>68.849999999999994</v>
      </c>
      <c r="CO6" s="36">
        <f t="shared" si="10"/>
        <v>66.95</v>
      </c>
      <c r="CP6" s="36">
        <f t="shared" si="10"/>
        <v>64.790000000000006</v>
      </c>
      <c r="CQ6" s="36">
        <f t="shared" si="10"/>
        <v>62.34</v>
      </c>
      <c r="CR6" s="36">
        <f t="shared" si="10"/>
        <v>62.46</v>
      </c>
      <c r="CS6" s="36">
        <f t="shared" si="10"/>
        <v>62.88</v>
      </c>
      <c r="CT6" s="36">
        <f t="shared" si="10"/>
        <v>62.32</v>
      </c>
      <c r="CU6" s="36">
        <f t="shared" si="10"/>
        <v>61.71</v>
      </c>
      <c r="CV6" s="35" t="str">
        <f>IF(CV7="","",IF(CV7="-","【-】","【"&amp;SUBSTITUTE(TEXT(CV7,"#,##0.00"),"-","△")&amp;"】"))</f>
        <v>【60.00】</v>
      </c>
      <c r="CW6" s="36">
        <f>IF(CW7="",NA(),CW7)</f>
        <v>84.91</v>
      </c>
      <c r="CX6" s="36">
        <f t="shared" ref="CX6:DF6" si="11">IF(CX7="",NA(),CX7)</f>
        <v>85.24</v>
      </c>
      <c r="CY6" s="36">
        <f t="shared" si="11"/>
        <v>84.73</v>
      </c>
      <c r="CZ6" s="36">
        <f t="shared" si="11"/>
        <v>86.28</v>
      </c>
      <c r="DA6" s="36">
        <f t="shared" si="11"/>
        <v>87.37</v>
      </c>
      <c r="DB6" s="36">
        <f t="shared" si="11"/>
        <v>90.15</v>
      </c>
      <c r="DC6" s="36">
        <f t="shared" si="11"/>
        <v>90.62</v>
      </c>
      <c r="DD6" s="36">
        <f t="shared" si="11"/>
        <v>90.13</v>
      </c>
      <c r="DE6" s="36">
        <f t="shared" si="11"/>
        <v>90.19</v>
      </c>
      <c r="DF6" s="36">
        <f t="shared" si="11"/>
        <v>90.03</v>
      </c>
      <c r="DG6" s="35" t="str">
        <f>IF(DG7="","",IF(DG7="-","【-】","【"&amp;SUBSTITUTE(TEXT(DG7,"#,##0.00"),"-","△")&amp;"】"))</f>
        <v>【89.80】</v>
      </c>
      <c r="DH6" s="36">
        <f>IF(DH7="",NA(),DH7)</f>
        <v>46.72</v>
      </c>
      <c r="DI6" s="36">
        <f t="shared" ref="DI6:DQ6" si="12">IF(DI7="",NA(),DI7)</f>
        <v>48.05</v>
      </c>
      <c r="DJ6" s="36">
        <f t="shared" si="12"/>
        <v>48.7</v>
      </c>
      <c r="DK6" s="36">
        <f t="shared" si="12"/>
        <v>49.99</v>
      </c>
      <c r="DL6" s="36">
        <f t="shared" si="12"/>
        <v>51.18</v>
      </c>
      <c r="DM6" s="36">
        <f t="shared" si="12"/>
        <v>47.37</v>
      </c>
      <c r="DN6" s="36">
        <f t="shared" si="12"/>
        <v>48.01</v>
      </c>
      <c r="DO6" s="36">
        <f t="shared" si="12"/>
        <v>48.01</v>
      </c>
      <c r="DP6" s="36">
        <f t="shared" si="12"/>
        <v>48.86</v>
      </c>
      <c r="DQ6" s="36">
        <f t="shared" si="12"/>
        <v>49.6</v>
      </c>
      <c r="DR6" s="35" t="str">
        <f>IF(DR7="","",IF(DR7="-","【-】","【"&amp;SUBSTITUTE(TEXT(DR7,"#,##0.00"),"-","△")&amp;"】"))</f>
        <v>【49.59】</v>
      </c>
      <c r="DS6" s="36">
        <f>IF(DS7="",NA(),DS7)</f>
        <v>14.97</v>
      </c>
      <c r="DT6" s="36">
        <f t="shared" ref="DT6:EB6" si="13">IF(DT7="",NA(),DT7)</f>
        <v>15.22</v>
      </c>
      <c r="DU6" s="36">
        <f t="shared" si="13"/>
        <v>15.57</v>
      </c>
      <c r="DV6" s="36">
        <f t="shared" si="13"/>
        <v>16.68</v>
      </c>
      <c r="DW6" s="36">
        <f t="shared" si="13"/>
        <v>17.329999999999998</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0.73</v>
      </c>
      <c r="EE6" s="36">
        <f t="shared" ref="EE6:EM6" si="14">IF(EE7="",NA(),EE7)</f>
        <v>0.65</v>
      </c>
      <c r="EF6" s="36">
        <f t="shared" si="14"/>
        <v>0.81</v>
      </c>
      <c r="EG6" s="36">
        <f t="shared" si="14"/>
        <v>1.01</v>
      </c>
      <c r="EH6" s="36">
        <f t="shared" si="14"/>
        <v>1.2</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422029</v>
      </c>
      <c r="D7" s="38">
        <v>46</v>
      </c>
      <c r="E7" s="38">
        <v>1</v>
      </c>
      <c r="F7" s="38">
        <v>0</v>
      </c>
      <c r="G7" s="38">
        <v>1</v>
      </c>
      <c r="H7" s="38" t="s">
        <v>93</v>
      </c>
      <c r="I7" s="38" t="s">
        <v>94</v>
      </c>
      <c r="J7" s="38" t="s">
        <v>95</v>
      </c>
      <c r="K7" s="38" t="s">
        <v>96</v>
      </c>
      <c r="L7" s="38" t="s">
        <v>97</v>
      </c>
      <c r="M7" s="38" t="s">
        <v>98</v>
      </c>
      <c r="N7" s="39" t="s">
        <v>99</v>
      </c>
      <c r="O7" s="39">
        <v>57.15</v>
      </c>
      <c r="P7" s="39">
        <v>98.2</v>
      </c>
      <c r="Q7" s="39">
        <v>4195</v>
      </c>
      <c r="R7" s="39">
        <v>249681</v>
      </c>
      <c r="S7" s="39">
        <v>426.06</v>
      </c>
      <c r="T7" s="39">
        <v>586.02</v>
      </c>
      <c r="U7" s="39">
        <v>242642</v>
      </c>
      <c r="V7" s="39">
        <v>219.92</v>
      </c>
      <c r="W7" s="39">
        <v>1103.32</v>
      </c>
      <c r="X7" s="39">
        <v>112.35</v>
      </c>
      <c r="Y7" s="39">
        <v>112.88</v>
      </c>
      <c r="Z7" s="39">
        <v>114.52</v>
      </c>
      <c r="AA7" s="39">
        <v>111.18</v>
      </c>
      <c r="AB7" s="39">
        <v>110.15</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188.02</v>
      </c>
      <c r="AU7" s="39">
        <v>183.74</v>
      </c>
      <c r="AV7" s="39">
        <v>170.95</v>
      </c>
      <c r="AW7" s="39">
        <v>186.79</v>
      </c>
      <c r="AX7" s="39">
        <v>178.82</v>
      </c>
      <c r="AY7" s="39">
        <v>299.44</v>
      </c>
      <c r="AZ7" s="39">
        <v>311.99</v>
      </c>
      <c r="BA7" s="39">
        <v>307.83</v>
      </c>
      <c r="BB7" s="39">
        <v>318.89</v>
      </c>
      <c r="BC7" s="39">
        <v>309.10000000000002</v>
      </c>
      <c r="BD7" s="39">
        <v>264.97000000000003</v>
      </c>
      <c r="BE7" s="39">
        <v>503.96</v>
      </c>
      <c r="BF7" s="39">
        <v>492.12</v>
      </c>
      <c r="BG7" s="39">
        <v>486.74</v>
      </c>
      <c r="BH7" s="39">
        <v>489.07</v>
      </c>
      <c r="BI7" s="39">
        <v>507.85</v>
      </c>
      <c r="BJ7" s="39">
        <v>298.08999999999997</v>
      </c>
      <c r="BK7" s="39">
        <v>291.77999999999997</v>
      </c>
      <c r="BL7" s="39">
        <v>295.44</v>
      </c>
      <c r="BM7" s="39">
        <v>290.07</v>
      </c>
      <c r="BN7" s="39">
        <v>290.42</v>
      </c>
      <c r="BO7" s="39">
        <v>266.61</v>
      </c>
      <c r="BP7" s="39">
        <v>109.57</v>
      </c>
      <c r="BQ7" s="39">
        <v>110.15</v>
      </c>
      <c r="BR7" s="39">
        <v>111.05</v>
      </c>
      <c r="BS7" s="39">
        <v>108.07</v>
      </c>
      <c r="BT7" s="39">
        <v>106.24</v>
      </c>
      <c r="BU7" s="39">
        <v>106.4</v>
      </c>
      <c r="BV7" s="39">
        <v>107.61</v>
      </c>
      <c r="BW7" s="39">
        <v>106.02</v>
      </c>
      <c r="BX7" s="39">
        <v>104.84</v>
      </c>
      <c r="BY7" s="39">
        <v>106.11</v>
      </c>
      <c r="BZ7" s="39">
        <v>103.24</v>
      </c>
      <c r="CA7" s="39">
        <v>204.74</v>
      </c>
      <c r="CB7" s="39">
        <v>203.98</v>
      </c>
      <c r="CC7" s="39">
        <v>202.98</v>
      </c>
      <c r="CD7" s="39">
        <v>208.24</v>
      </c>
      <c r="CE7" s="39">
        <v>211.08</v>
      </c>
      <c r="CF7" s="39">
        <v>156.29</v>
      </c>
      <c r="CG7" s="39">
        <v>155.69</v>
      </c>
      <c r="CH7" s="39">
        <v>158.6</v>
      </c>
      <c r="CI7" s="39">
        <v>161.82</v>
      </c>
      <c r="CJ7" s="39">
        <v>161.03</v>
      </c>
      <c r="CK7" s="39">
        <v>168.38</v>
      </c>
      <c r="CL7" s="39">
        <v>68.09</v>
      </c>
      <c r="CM7" s="39">
        <v>68.41</v>
      </c>
      <c r="CN7" s="39">
        <v>68.849999999999994</v>
      </c>
      <c r="CO7" s="39">
        <v>66.95</v>
      </c>
      <c r="CP7" s="39">
        <v>64.790000000000006</v>
      </c>
      <c r="CQ7" s="39">
        <v>62.34</v>
      </c>
      <c r="CR7" s="39">
        <v>62.46</v>
      </c>
      <c r="CS7" s="39">
        <v>62.88</v>
      </c>
      <c r="CT7" s="39">
        <v>62.32</v>
      </c>
      <c r="CU7" s="39">
        <v>61.71</v>
      </c>
      <c r="CV7" s="39">
        <v>60</v>
      </c>
      <c r="CW7" s="39">
        <v>84.91</v>
      </c>
      <c r="CX7" s="39">
        <v>85.24</v>
      </c>
      <c r="CY7" s="39">
        <v>84.73</v>
      </c>
      <c r="CZ7" s="39">
        <v>86.28</v>
      </c>
      <c r="DA7" s="39">
        <v>87.37</v>
      </c>
      <c r="DB7" s="39">
        <v>90.15</v>
      </c>
      <c r="DC7" s="39">
        <v>90.62</v>
      </c>
      <c r="DD7" s="39">
        <v>90.13</v>
      </c>
      <c r="DE7" s="39">
        <v>90.19</v>
      </c>
      <c r="DF7" s="39">
        <v>90.03</v>
      </c>
      <c r="DG7" s="39">
        <v>89.8</v>
      </c>
      <c r="DH7" s="39">
        <v>46.72</v>
      </c>
      <c r="DI7" s="39">
        <v>48.05</v>
      </c>
      <c r="DJ7" s="39">
        <v>48.7</v>
      </c>
      <c r="DK7" s="39">
        <v>49.99</v>
      </c>
      <c r="DL7" s="39">
        <v>51.18</v>
      </c>
      <c r="DM7" s="39">
        <v>47.37</v>
      </c>
      <c r="DN7" s="39">
        <v>48.01</v>
      </c>
      <c r="DO7" s="39">
        <v>48.01</v>
      </c>
      <c r="DP7" s="39">
        <v>48.86</v>
      </c>
      <c r="DQ7" s="39">
        <v>49.6</v>
      </c>
      <c r="DR7" s="39">
        <v>49.59</v>
      </c>
      <c r="DS7" s="39">
        <v>14.97</v>
      </c>
      <c r="DT7" s="39">
        <v>15.22</v>
      </c>
      <c r="DU7" s="39">
        <v>15.57</v>
      </c>
      <c r="DV7" s="39">
        <v>16.68</v>
      </c>
      <c r="DW7" s="39">
        <v>17.329999999999998</v>
      </c>
      <c r="DX7" s="39">
        <v>14.27</v>
      </c>
      <c r="DY7" s="39">
        <v>16.170000000000002</v>
      </c>
      <c r="DZ7" s="39">
        <v>16.600000000000001</v>
      </c>
      <c r="EA7" s="39">
        <v>18.510000000000002</v>
      </c>
      <c r="EB7" s="39">
        <v>20.49</v>
      </c>
      <c r="EC7" s="39">
        <v>19.440000000000001</v>
      </c>
      <c r="ED7" s="39">
        <v>0.73</v>
      </c>
      <c r="EE7" s="39">
        <v>0.65</v>
      </c>
      <c r="EF7" s="39">
        <v>0.81</v>
      </c>
      <c r="EG7" s="39">
        <v>1.01</v>
      </c>
      <c r="EH7" s="39">
        <v>1.2</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2021-01-28T03:15:15Z</cp:lastPrinted>
  <dcterms:created xsi:type="dcterms:W3CDTF">2020-12-04T02:15:39Z</dcterms:created>
  <dcterms:modified xsi:type="dcterms:W3CDTF">2021-02-24T01:41:52Z</dcterms:modified>
  <cp:category/>
</cp:coreProperties>
</file>