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52796679-125A-4391-8503-1812914FAB55}" xr6:coauthVersionLast="45" xr6:coauthVersionMax="45" xr10:uidLastSave="{00000000-0000-0000-0000-000000000000}"/>
  <workbookProtection workbookAlgorithmName="SHA-512" workbookHashValue="9RFFRbvb8GWT1LG3DeZ3SmwK5xtEkR/LIRWqK1B0gKwkTcw0KDRP+8VOLXVIn7eabAsQ3GDY8BOvsPpWDDQ4Sw==" workbookSaltValue="hV21vrgjxQvBQgY2TKhov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AD8" i="4" s="1"/>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L8" i="4"/>
  <c r="I8"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<sst xmlns="http://schemas.openxmlformats.org/spreadsheetml/2006/main" count="228" uniqueCount="113">
  <si>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</si>
  <si>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</si>
  <si>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</si>
  <si>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</si>
  <si>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</si>
  <si>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</si>
  <si>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</si>
  <si>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</si>
  <si>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</si>
  <si>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</si>
  <si>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</si>
  <si>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</si>
  <si>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</si>
  <si>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</si>
  <si>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</si>
  <si>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</si>
  <si>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</si>
  <si>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</si>
  <si>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</si>
  <si>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</si>
  <si>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</si>
  <si>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</si>
  <si>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</si>
  <si>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</si>
  <si>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</si>
  <si>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</si>
  <si>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</si>
  <si>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</si>
  <si>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</si>
  <si>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</si>
  <si>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</si>
  <si>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</si>
  <si>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</si>
  <si>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</si>
  <si>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</si>
  <si>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</si>
  <si>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</si>
  <si>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</si>
  <si>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</si>
  <si>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</si>
  <si>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</si>
  <si>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</si>
  <si>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</si>
  <si>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</si>
  <si>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</si>
  <si>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</si>
  <si>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</si>
  <si>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</si>
  <si>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</si>
  <si>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</si>
  <si>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</si>
  <si>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</si>
  <si>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</si>
  <si>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</si>
  <si>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</si>
  <si>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</si>
  <si>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</si>
  <si>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</si>
  <si>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</si>
  <si>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</si>
  <si>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</si>
  <si>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</si>
  <si>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</si>
  <si>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</si>
  <si>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</si>
  <si>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</si>
  <si>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</si>
  <si>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</si>
  <si>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</si>
  <si>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</si>
  <si>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</si>
  <si>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</si>
  <si>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</si>
  <si>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</si>
  <si>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</si>
  <si>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</si>
  <si>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</si>
  <si>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</si>
  <si>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</si>
  <si>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</si>
  <si>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</si>
  <si>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</si>
  <si>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</si>
  <si>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</si>
  <si>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</si>
  <si>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</si>
  <si>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</si>
  <si>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</si>
  <si>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</si>
  <si>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</si>
  <si>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</si>
  <si>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</si>
  <si>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</si>
  <si>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</si>
  <si>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</si>
  <si>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</si>
  <si>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</si>
  <si>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</si>
  <si>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</si>
  <si>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</si>
  <si>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</si>
  <si>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</si>
  <si>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</si>
  <si>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</si>
  <si>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</si>
  <si>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</si>
  <si>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</si>
  <si>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</si>
  <si>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</si>
  <si>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</si>
  <si>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①簡水統合により全体の施設老朽化比率は平均値よりも下がっている。老朽化が進んでいる旧上水道施設から計画的な更新を必要としている。</t>
    </r>
    <r>
      <rPr>
        <sz val="11"/>
        <color rgb="FFFF0000"/>
        <rFont val="ＭＳ ゴシック"/>
        <family val="3"/>
        <charset val="128"/>
      </rPr>
      <t xml:space="preserve">
</t>
    </r>
    <r>
      <rPr>
        <sz val="11"/>
        <rFont val="ＭＳ ゴシック"/>
        <family val="3"/>
        <charset val="128"/>
      </rPr>
      <t>②管路は法定耐用年数を超えているものも多く使用している。漏水解消などの必要性が高い箇所を厳選して実施する。</t>
    </r>
    <r>
      <rPr>
        <sz val="11"/>
        <color rgb="FFFF0000"/>
        <rFont val="ＭＳ ゴシック"/>
        <family val="3"/>
        <charset val="128"/>
      </rPr>
      <t xml:space="preserve">
</t>
    </r>
    <r>
      <rPr>
        <sz val="11"/>
        <rFont val="ＭＳ ゴシック"/>
        <family val="3"/>
        <charset val="128"/>
      </rPr>
      <t>③当該年度の管路更新は無く、計画的な管路更新が必要である。</t>
    </r>
    <rPh sb="1" eb="3">
      <t>カンスイ</t>
    </rPh>
    <rPh sb="3" eb="5">
      <t>トウゴウ</t>
    </rPh>
    <rPh sb="8" eb="10">
      <t>ゼンタイ</t>
    </rPh>
    <rPh sb="11" eb="13">
      <t>シセツ</t>
    </rPh>
    <rPh sb="13" eb="16">
      <t>ロウキュウカ</t>
    </rPh>
    <rPh sb="16" eb="18">
      <t>ヒリツ</t>
    </rPh>
    <rPh sb="19" eb="22">
      <t>ヘイキンチ</t>
    </rPh>
    <rPh sb="25" eb="26">
      <t>サ</t>
    </rPh>
    <rPh sb="32" eb="35">
      <t>ロウキュウカ</t>
    </rPh>
    <rPh sb="36" eb="37">
      <t>スス</t>
    </rPh>
    <rPh sb="41" eb="42">
      <t>キュウ</t>
    </rPh>
    <rPh sb="42" eb="45">
      <t>ジョウスイドウ</t>
    </rPh>
    <rPh sb="45" eb="47">
      <t>シセツ</t>
    </rPh>
    <rPh sb="49" eb="52">
      <t>ケイカクテキ</t>
    </rPh>
    <rPh sb="53" eb="55">
      <t>コウシン</t>
    </rPh>
    <rPh sb="56" eb="58">
      <t>ヒツヨウ</t>
    </rPh>
    <rPh sb="69" eb="71">
      <t>ホウテイ</t>
    </rPh>
    <rPh sb="71" eb="73">
      <t>タイヨウ</t>
    </rPh>
    <rPh sb="73" eb="75">
      <t>ネンスウ</t>
    </rPh>
    <rPh sb="76" eb="77">
      <t>コ</t>
    </rPh>
    <rPh sb="84" eb="85">
      <t>オオ</t>
    </rPh>
    <rPh sb="86" eb="88">
      <t>シヨウ</t>
    </rPh>
    <rPh sb="95" eb="97">
      <t>カイショウ</t>
    </rPh>
    <rPh sb="100" eb="103">
      <t>ヒツヨウセイ</t>
    </rPh>
    <rPh sb="104" eb="105">
      <t>タカ</t>
    </rPh>
    <phoneticPr fontId="4"/>
  </si>
  <si>
    <r>
      <t>　</t>
    </r>
    <r>
      <rPr>
        <sz val="11"/>
        <rFont val="ＭＳ ゴシック"/>
        <family val="3"/>
        <charset val="128"/>
      </rPr>
      <t>今年度は、簡水統合後から一年経ち統合前後の臨時費用が無い状態での年間結果が出ているため、今後は今年度の値付近を推移していくものと思われる。</t>
    </r>
    <r>
      <rPr>
        <sz val="11"/>
        <color rgb="FFFF0000"/>
        <rFont val="ＭＳ ゴシック"/>
        <family val="3"/>
        <charset val="128"/>
      </rPr>
      <t xml:space="preserve">
　</t>
    </r>
    <r>
      <rPr>
        <sz val="11"/>
        <rFont val="ＭＳ ゴシック"/>
        <family val="3"/>
        <charset val="128"/>
      </rPr>
      <t>次年度から帳簿に整理される事業全体の施設設備、管路の台帳に基づき、計画的な更新計画を策定し、水道収益の見直しと起債等を含めた長期的事業計画策定を進める。</t>
    </r>
    <rPh sb="1" eb="4">
      <t>コンネンド</t>
    </rPh>
    <rPh sb="10" eb="11">
      <t>ゴ</t>
    </rPh>
    <rPh sb="13" eb="15">
      <t>イチネン</t>
    </rPh>
    <rPh sb="15" eb="16">
      <t>タ</t>
    </rPh>
    <rPh sb="17" eb="19">
      <t>トウゴウ</t>
    </rPh>
    <rPh sb="19" eb="21">
      <t>ゼンゴ</t>
    </rPh>
    <rPh sb="22" eb="24">
      <t>リンジ</t>
    </rPh>
    <rPh sb="24" eb="26">
      <t>ヒヨウ</t>
    </rPh>
    <rPh sb="27" eb="28">
      <t>ナ</t>
    </rPh>
    <rPh sb="29" eb="31">
      <t>ジョウタイ</t>
    </rPh>
    <rPh sb="33" eb="35">
      <t>ネンカン</t>
    </rPh>
    <rPh sb="35" eb="37">
      <t>ケッカ</t>
    </rPh>
    <rPh sb="38" eb="39">
      <t>デ</t>
    </rPh>
    <rPh sb="45" eb="47">
      <t>コンゴ</t>
    </rPh>
    <rPh sb="48" eb="51">
      <t>コンネンド</t>
    </rPh>
    <rPh sb="52" eb="53">
      <t>アタイ</t>
    </rPh>
    <rPh sb="53" eb="55">
      <t>フキン</t>
    </rPh>
    <rPh sb="56" eb="58">
      <t>スイイ</t>
    </rPh>
    <rPh sb="65" eb="66">
      <t>オモ</t>
    </rPh>
    <rPh sb="72" eb="75">
      <t>ジネンド</t>
    </rPh>
    <rPh sb="77" eb="79">
      <t>チョウボ</t>
    </rPh>
    <rPh sb="80" eb="82">
      <t>セイリ</t>
    </rPh>
    <rPh sb="85" eb="87">
      <t>ジギョウ</t>
    </rPh>
    <rPh sb="87" eb="89">
      <t>ゼンタイ</t>
    </rPh>
    <rPh sb="90" eb="92">
      <t>シセツ</t>
    </rPh>
    <rPh sb="92" eb="94">
      <t>セツビ</t>
    </rPh>
    <rPh sb="95" eb="97">
      <t>カンロ</t>
    </rPh>
    <rPh sb="98" eb="100">
      <t>ダイチョウ</t>
    </rPh>
    <rPh sb="101" eb="102">
      <t>モト</t>
    </rPh>
    <rPh sb="105" eb="108">
      <t>ケイカクテキ</t>
    </rPh>
    <rPh sb="109" eb="111">
      <t>コウシン</t>
    </rPh>
    <rPh sb="111" eb="113">
      <t>ケイカク</t>
    </rPh>
    <rPh sb="114" eb="116">
      <t>サクテイ</t>
    </rPh>
    <rPh sb="118" eb="120">
      <t>スイドウ</t>
    </rPh>
    <rPh sb="120" eb="122">
      <t>シュウエキ</t>
    </rPh>
    <rPh sb="123" eb="125">
      <t>ミナオ</t>
    </rPh>
    <rPh sb="127" eb="129">
      <t>キサイ</t>
    </rPh>
    <rPh sb="129" eb="130">
      <t>トウ</t>
    </rPh>
    <rPh sb="131" eb="132">
      <t>フク</t>
    </rPh>
    <rPh sb="134" eb="136">
      <t>チョウキ</t>
    </rPh>
    <rPh sb="136" eb="137">
      <t>テキ</t>
    </rPh>
    <rPh sb="137" eb="139">
      <t>ジギョウ</t>
    </rPh>
    <rPh sb="139" eb="141">
      <t>ケイカク</t>
    </rPh>
    <rPh sb="141" eb="143">
      <t>サクテイ</t>
    </rPh>
    <rPh sb="144" eb="145">
      <t>スス</t>
    </rPh>
    <phoneticPr fontId="4"/>
  </si>
  <si>
    <r>
      <rPr>
        <sz val="11"/>
        <rFont val="ＭＳ ゴシック"/>
        <family val="3"/>
        <charset val="128"/>
      </rPr>
      <t>①令和元年度は収支比率が簡易水道統合以前の100％を超える水準に戻っている。臨時費用（簡易水道統合に係る準備費用等）が無い時は収支バランスが良い。今後の施設更新等での費用増加を踏まえ、より比率を高く保たなければならない。</t>
    </r>
    <r>
      <rPr>
        <sz val="11"/>
        <color rgb="FFFF0000"/>
        <rFont val="ＭＳ ゴシック"/>
        <family val="3"/>
        <charset val="128"/>
      </rPr>
      <t xml:space="preserve">
</t>
    </r>
    <r>
      <rPr>
        <sz val="11"/>
        <rFont val="ＭＳ ゴシック"/>
        <family val="3"/>
        <charset val="128"/>
      </rPr>
      <t>②令和元年度は欠損金が発生しなかった。ただし①同様に費用増加に備え、欠損金の発生防止に留意しなければならない。</t>
    </r>
    <r>
      <rPr>
        <sz val="11"/>
        <color rgb="FFFF0000"/>
        <rFont val="ＭＳ ゴシック"/>
        <family val="3"/>
        <charset val="128"/>
      </rPr>
      <t xml:space="preserve">
</t>
    </r>
    <r>
      <rPr>
        <sz val="11"/>
        <rFont val="ＭＳ ゴシック"/>
        <family val="3"/>
        <charset val="128"/>
      </rPr>
      <t>③簡水統合後、比率は200％付近で推移している。拡大した事業規模(流動負債)に対して、支払能力が相対的に縮小して類似団体平均値以下となっているので流動資産を大きくする努力が必要とされる。</t>
    </r>
    <r>
      <rPr>
        <sz val="11"/>
        <color rgb="FFFF0000"/>
        <rFont val="ＭＳ ゴシック"/>
        <family val="3"/>
        <charset val="128"/>
      </rPr>
      <t xml:space="preserve">
</t>
    </r>
    <r>
      <rPr>
        <sz val="11"/>
        <rFont val="ＭＳ ゴシック"/>
        <family val="3"/>
        <charset val="128"/>
      </rPr>
      <t>④令和元年度に企業債の増加はなく前年度に比べ約30ポイントの減となった。施設更新事業を行う場合にも収支バランスを取りながら、平均以下の比率を保ちたい。</t>
    </r>
    <r>
      <rPr>
        <sz val="11"/>
        <color rgb="FFFF0000"/>
        <rFont val="ＭＳ ゴシック"/>
        <family val="3"/>
        <charset val="128"/>
      </rPr>
      <t xml:space="preserve">
</t>
    </r>
    <r>
      <rPr>
        <sz val="11"/>
        <rFont val="ＭＳ ゴシック"/>
        <family val="3"/>
        <charset val="128"/>
      </rPr>
      <t>⑤比率では類似団体平均値よりわずかに上回っており、現時点で適正と思われる。これに今後の施設更新費用を反映させても同様の比率となるようにバランスをとりたい。</t>
    </r>
    <r>
      <rPr>
        <sz val="11"/>
        <color rgb="FFFF0000"/>
        <rFont val="ＭＳ ゴシック"/>
        <family val="3"/>
        <charset val="128"/>
      </rPr>
      <t xml:space="preserve">
</t>
    </r>
    <r>
      <rPr>
        <sz val="11"/>
        <rFont val="ＭＳ ゴシック"/>
        <family val="3"/>
        <charset val="128"/>
      </rPr>
      <t>⑥給水原価については、昨年度よりも下がり平均値を大きく下回っている。水道水を安価に作れる利点を生かした運営を行う。</t>
    </r>
    <r>
      <rPr>
        <sz val="11"/>
        <color rgb="FFFF0000"/>
        <rFont val="ＭＳ ゴシック"/>
        <family val="3"/>
        <charset val="128"/>
      </rPr>
      <t xml:space="preserve">
</t>
    </r>
    <r>
      <rPr>
        <sz val="11"/>
        <rFont val="ＭＳ ゴシック"/>
        <family val="3"/>
        <charset val="128"/>
      </rPr>
      <t>⑦利用率の平均より高いが緩やかな減少傾向にある。以降は需要に合わせた施設のダウンサイジングも検討を始めなければならない。</t>
    </r>
    <r>
      <rPr>
        <sz val="11"/>
        <color rgb="FFFF0000"/>
        <rFont val="ＭＳ ゴシック"/>
        <family val="3"/>
        <charset val="128"/>
      </rPr>
      <t xml:space="preserve">
</t>
    </r>
    <r>
      <rPr>
        <sz val="11"/>
        <rFont val="ＭＳ ゴシック"/>
        <family val="3"/>
        <charset val="128"/>
      </rPr>
      <t>⑧有収率がＨ29を除き、減少傾向を見せている。平均以下になる前に管路更新などにより、漏水等の原因を解消したい。</t>
    </r>
    <rPh sb="1" eb="3">
      <t>レイワ</t>
    </rPh>
    <rPh sb="3" eb="5">
      <t>ガンネン</t>
    </rPh>
    <rPh sb="5" eb="6">
      <t>ド</t>
    </rPh>
    <rPh sb="7" eb="9">
      <t>シュウシ</t>
    </rPh>
    <rPh sb="9" eb="11">
      <t>ヒリツ</t>
    </rPh>
    <rPh sb="12" eb="14">
      <t>カンイ</t>
    </rPh>
    <rPh sb="14" eb="16">
      <t>スイドウ</t>
    </rPh>
    <rPh sb="16" eb="18">
      <t>トウゴウ</t>
    </rPh>
    <rPh sb="18" eb="20">
      <t>イゼン</t>
    </rPh>
    <rPh sb="26" eb="27">
      <t>コ</t>
    </rPh>
    <rPh sb="29" eb="31">
      <t>スイジュン</t>
    </rPh>
    <rPh sb="32" eb="33">
      <t>モド</t>
    </rPh>
    <rPh sb="38" eb="40">
      <t>リンジ</t>
    </rPh>
    <rPh sb="40" eb="42">
      <t>ヒヨウ</t>
    </rPh>
    <rPh sb="43" eb="45">
      <t>カンイ</t>
    </rPh>
    <rPh sb="45" eb="47">
      <t>スイドウ</t>
    </rPh>
    <rPh sb="47" eb="49">
      <t>トウゴウ</t>
    </rPh>
    <rPh sb="50" eb="51">
      <t>カカ</t>
    </rPh>
    <rPh sb="52" eb="54">
      <t>ジュンビ</t>
    </rPh>
    <rPh sb="54" eb="56">
      <t>ヒヨウ</t>
    </rPh>
    <rPh sb="56" eb="57">
      <t>トウ</t>
    </rPh>
    <rPh sb="59" eb="60">
      <t>ナ</t>
    </rPh>
    <rPh sb="61" eb="62">
      <t>トキ</t>
    </rPh>
    <rPh sb="63" eb="65">
      <t>シュウシ</t>
    </rPh>
    <rPh sb="70" eb="71">
      <t>ヨ</t>
    </rPh>
    <rPh sb="73" eb="75">
      <t>コンゴ</t>
    </rPh>
    <rPh sb="76" eb="78">
      <t>シセツ</t>
    </rPh>
    <rPh sb="78" eb="80">
      <t>コウシン</t>
    </rPh>
    <rPh sb="80" eb="81">
      <t>トウ</t>
    </rPh>
    <rPh sb="83" eb="85">
      <t>ヒヨウ</t>
    </rPh>
    <rPh sb="85" eb="87">
      <t>ゾウカ</t>
    </rPh>
    <rPh sb="88" eb="89">
      <t>フ</t>
    </rPh>
    <rPh sb="94" eb="96">
      <t>ヒリツ</t>
    </rPh>
    <rPh sb="97" eb="98">
      <t>タカ</t>
    </rPh>
    <rPh sb="99" eb="100">
      <t>タモ</t>
    </rPh>
    <rPh sb="118" eb="121">
      <t>ケッソンキン</t>
    </rPh>
    <rPh sb="122" eb="124">
      <t>ハッセイ</t>
    </rPh>
    <rPh sb="134" eb="136">
      <t>ドウヨウ</t>
    </rPh>
    <rPh sb="137" eb="139">
      <t>ヒヨウ</t>
    </rPh>
    <rPh sb="139" eb="141">
      <t>ゾウカ</t>
    </rPh>
    <rPh sb="142" eb="143">
      <t>ソナ</t>
    </rPh>
    <rPh sb="145" eb="148">
      <t>ケッソンキン</t>
    </rPh>
    <rPh sb="149" eb="151">
      <t>ハッセイ</t>
    </rPh>
    <rPh sb="151" eb="153">
      <t>ボウシ</t>
    </rPh>
    <rPh sb="154" eb="156">
      <t>リュウイ</t>
    </rPh>
    <rPh sb="168" eb="170">
      <t>カンスイ</t>
    </rPh>
    <rPh sb="170" eb="172">
      <t>トウゴウ</t>
    </rPh>
    <rPh sb="172" eb="173">
      <t>ゴ</t>
    </rPh>
    <rPh sb="174" eb="176">
      <t>ヒリツ</t>
    </rPh>
    <rPh sb="181" eb="183">
      <t>フキン</t>
    </rPh>
    <rPh sb="184" eb="186">
      <t>スイイ</t>
    </rPh>
    <rPh sb="191" eb="193">
      <t>カクダイ</t>
    </rPh>
    <rPh sb="195" eb="197">
      <t>ジギョウ</t>
    </rPh>
    <rPh sb="197" eb="199">
      <t>キボ</t>
    </rPh>
    <rPh sb="200" eb="202">
      <t>リュウドウ</t>
    </rPh>
    <rPh sb="202" eb="204">
      <t>フサイ</t>
    </rPh>
    <rPh sb="206" eb="207">
      <t>タイ</t>
    </rPh>
    <rPh sb="210" eb="212">
      <t>シハライ</t>
    </rPh>
    <rPh sb="212" eb="214">
      <t>ノウリョク</t>
    </rPh>
    <rPh sb="215" eb="218">
      <t>ソウタイテキ</t>
    </rPh>
    <rPh sb="219" eb="221">
      <t>シュクショウ</t>
    </rPh>
    <rPh sb="227" eb="229">
      <t>ヘイキン</t>
    </rPh>
    <rPh sb="229" eb="230">
      <t>アタイ</t>
    </rPh>
    <rPh sb="230" eb="232">
      <t>イカ</t>
    </rPh>
    <rPh sb="240" eb="242">
      <t>リュウドウ</t>
    </rPh>
    <rPh sb="242" eb="244">
      <t>シサン</t>
    </rPh>
    <rPh sb="245" eb="246">
      <t>オオ</t>
    </rPh>
    <rPh sb="250" eb="252">
      <t>ドリョク</t>
    </rPh>
    <rPh sb="253" eb="255">
      <t>ヒツヨウ</t>
    </rPh>
    <rPh sb="262" eb="264">
      <t>レイワ</t>
    </rPh>
    <rPh sb="264" eb="266">
      <t>ガンネン</t>
    </rPh>
    <rPh sb="266" eb="267">
      <t>ド</t>
    </rPh>
    <rPh sb="268" eb="270">
      <t>キギョウ</t>
    </rPh>
    <rPh sb="270" eb="271">
      <t>サイ</t>
    </rPh>
    <rPh sb="272" eb="274">
      <t>ゾウカ</t>
    </rPh>
    <rPh sb="277" eb="280">
      <t>ゼンネンド</t>
    </rPh>
    <rPh sb="281" eb="282">
      <t>クラ</t>
    </rPh>
    <rPh sb="283" eb="284">
      <t>ヤク</t>
    </rPh>
    <rPh sb="291" eb="292">
      <t>ゲン</t>
    </rPh>
    <rPh sb="297" eb="299">
      <t>シセツ</t>
    </rPh>
    <rPh sb="299" eb="301">
      <t>コウシン</t>
    </rPh>
    <rPh sb="301" eb="303">
      <t>ジギョウ</t>
    </rPh>
    <rPh sb="304" eb="305">
      <t>オコナ</t>
    </rPh>
    <rPh sb="306" eb="308">
      <t>バアイ</t>
    </rPh>
    <rPh sb="310" eb="312">
      <t>シュウシ</t>
    </rPh>
    <rPh sb="317" eb="318">
      <t>ト</t>
    </rPh>
    <rPh sb="323" eb="325">
      <t>ヘイキン</t>
    </rPh>
    <rPh sb="325" eb="327">
      <t>イカ</t>
    </rPh>
    <rPh sb="328" eb="330">
      <t>ヒリツ</t>
    </rPh>
    <rPh sb="331" eb="332">
      <t>タモ</t>
    </rPh>
    <rPh sb="338" eb="340">
      <t>ヒリツ</t>
    </rPh>
    <rPh sb="342" eb="344">
      <t>ルイジ</t>
    </rPh>
    <rPh sb="344" eb="346">
      <t>ダンタイ</t>
    </rPh>
    <rPh sb="346" eb="349">
      <t>ヘイキンチ</t>
    </rPh>
    <rPh sb="355" eb="357">
      <t>ウワマワ</t>
    </rPh>
    <rPh sb="362" eb="365">
      <t>ゲンジテン</t>
    </rPh>
    <rPh sb="366" eb="368">
      <t>テキセイ</t>
    </rPh>
    <rPh sb="369" eb="370">
      <t>オモ</t>
    </rPh>
    <rPh sb="377" eb="379">
      <t>コンゴ</t>
    </rPh>
    <rPh sb="380" eb="382">
      <t>シセツ</t>
    </rPh>
    <rPh sb="382" eb="384">
      <t>コウシン</t>
    </rPh>
    <rPh sb="384" eb="386">
      <t>ヒヨウ</t>
    </rPh>
    <rPh sb="387" eb="389">
      <t>ハンエイ</t>
    </rPh>
    <rPh sb="393" eb="395">
      <t>ドウヨウ</t>
    </rPh>
    <rPh sb="396" eb="398">
      <t>ヒリツ</t>
    </rPh>
    <rPh sb="426" eb="429">
      <t>サクネンド</t>
    </rPh>
    <rPh sb="432" eb="433">
      <t>サ</t>
    </rPh>
    <rPh sb="435" eb="438">
      <t>ヘイキンチ</t>
    </rPh>
    <rPh sb="439" eb="440">
      <t>オオ</t>
    </rPh>
    <rPh sb="442" eb="444">
      <t>シタマワ</t>
    </rPh>
    <rPh sb="462" eb="463">
      <t>イ</t>
    </rPh>
    <rPh sb="466" eb="468">
      <t>ウンエイ</t>
    </rPh>
    <rPh sb="469" eb="470">
      <t>オコナ</t>
    </rPh>
    <rPh sb="474" eb="477">
      <t>リヨウリツ</t>
    </rPh>
    <rPh sb="478" eb="480">
      <t>ヘイキン</t>
    </rPh>
    <rPh sb="482" eb="483">
      <t>タカ</t>
    </rPh>
    <rPh sb="485" eb="486">
      <t>ユル</t>
    </rPh>
    <rPh sb="489" eb="491">
      <t>ゲンショウ</t>
    </rPh>
    <rPh sb="491" eb="493">
      <t>ケイコウ</t>
    </rPh>
    <rPh sb="497" eb="499">
      <t>イコウ</t>
    </rPh>
    <rPh sb="500" eb="502">
      <t>ジュヨウ</t>
    </rPh>
    <rPh sb="503" eb="504">
      <t>ア</t>
    </rPh>
    <rPh sb="507" eb="509">
      <t>シセツ</t>
    </rPh>
    <rPh sb="519" eb="521">
      <t>ケントウ</t>
    </rPh>
    <rPh sb="522" eb="523">
      <t>ハジ</t>
    </rPh>
    <rPh sb="543" eb="544">
      <t>ノゾ</t>
    </rPh>
    <rPh sb="546" eb="548">
      <t>ゲンショウ</t>
    </rPh>
    <rPh sb="548" eb="550">
      <t>ケイコウ</t>
    </rPh>
    <rPh sb="551" eb="552">
      <t>ミ</t>
    </rPh>
    <rPh sb="557" eb="559">
      <t>ヘイキン</t>
    </rPh>
    <rPh sb="559" eb="561">
      <t>イカ</t>
    </rPh>
    <rPh sb="564" eb="565">
      <t>マエ</t>
    </rPh>
    <rPh sb="566" eb="568">
      <t>カンロ</t>
    </rPh>
    <rPh sb="568" eb="570">
      <t>コウシン</t>
    </rPh>
    <rPh sb="576" eb="578">
      <t>ロウスイ</t>
    </rPh>
    <rPh sb="578" eb="579">
      <t>トウ</t>
    </rPh>
    <rPh sb="580" eb="582">
      <t>ゲンイン</t>
    </rPh>
    <rPh sb="583" eb="585">
      <t>カイショウ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</si>
</sst>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0.21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855-40E1-9A14-5906EB3DFB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A855-40E1-9A14-5906EB3DFB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67.94</c:v>
                </c:pt>
                <c:pt idx="1">
                  <c:v>68.22</c:v>
                </c:pt>
                <c:pt idx="2">
                  <c:v>69.48</c:v>
                </c:pt>
                <c:pt idx="3">
                  <c:v>64.59</c:v>
                </c:pt>
                <c:pt idx="4">
                  <c:v>61.57</c:v>
                </c:pt>
              </c:numCache>
            </c:numRef>
          </c:val>
          <c:extLst>
            <c:ext xmlns:c16="http://schemas.microsoft.com/office/drawing/2014/chart" uri="{C3380CC4-5D6E-409C-BE32-E72D297353CC}">
              <c16:uniqueId val="{00000000-F8B4-4D9A-A113-B548299521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F8B4-4D9A-A113-B548299521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87.89</c:v>
                </c:pt>
                <c:pt idx="1">
                  <c:v>86.8</c:v>
                </c:pt>
                <c:pt idx="2">
                  <c:v>89.36</c:v>
                </c:pt>
                <c:pt idx="3">
                  <c:v>85.22</c:v>
                </c:pt>
                <c:pt idx="4">
                  <c:v>83.79</c:v>
                </c:pt>
              </c:numCache>
            </c:numRef>
          </c:val>
          <c:extLst>
            <c:ext xmlns:c16="http://schemas.microsoft.com/office/drawing/2014/chart" uri="{C3380CC4-5D6E-409C-BE32-E72D297353CC}">
              <c16:uniqueId val="{00000000-D459-4BED-A0EE-E93F141178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D459-4BED-A0EE-E93F141178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113.4</c:v>
                </c:pt>
                <c:pt idx="1">
                  <c:v>120.02</c:v>
                </c:pt>
                <c:pt idx="2">
                  <c:v>94.32</c:v>
                </c:pt>
                <c:pt idx="3">
                  <c:v>91.24</c:v>
                </c:pt>
                <c:pt idx="4">
                  <c:v>118.11</c:v>
                </c:pt>
              </c:numCache>
            </c:numRef>
          </c:val>
          <c:extLst>
            <c:ext xmlns:c16="http://schemas.microsoft.com/office/drawing/2014/chart" uri="{C3380CC4-5D6E-409C-BE32-E72D297353CC}">
              <c16:uniqueId val="{00000000-0797-476D-A7E2-AB9F59B49E2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0797-476D-A7E2-AB9F59B49E2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56.5</c:v>
                </c:pt>
                <c:pt idx="1">
                  <c:v>58.11</c:v>
                </c:pt>
                <c:pt idx="2">
                  <c:v>59.66</c:v>
                </c:pt>
                <c:pt idx="3">
                  <c:v>42.45</c:v>
                </c:pt>
                <c:pt idx="4">
                  <c:v>44.91</c:v>
                </c:pt>
              </c:numCache>
            </c:numRef>
          </c:val>
          <c:extLst>
            <c:ext xmlns:c16="http://schemas.microsoft.com/office/drawing/2014/chart" uri="{C3380CC4-5D6E-409C-BE32-E72D297353CC}">
              <c16:uniqueId val="{00000000-665C-4A27-9804-D6919F145EC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665C-4A27-9804-D6919F145EC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8.48</c:v>
                </c:pt>
                <c:pt idx="1">
                  <c:v>8.48</c:v>
                </c:pt>
                <c:pt idx="2">
                  <c:v>8.48</c:v>
                </c:pt>
                <c:pt idx="3">
                  <c:v>24.44</c:v>
                </c:pt>
                <c:pt idx="4">
                  <c:v>24.51</c:v>
                </c:pt>
              </c:numCache>
            </c:numRef>
          </c:val>
          <c:extLst>
            <c:ext xmlns:c16="http://schemas.microsoft.com/office/drawing/2014/chart" uri="{C3380CC4-5D6E-409C-BE32-E72D297353CC}">
              <c16:uniqueId val="{00000000-8927-4F7B-B30E-B528C577EE7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8927-4F7B-B30E-B528C577EE7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formatCode="#,##0.00;&quot;△&quot;#,##0.00;&quot;-&quot;">
                  <c:v>9.33</c:v>
                </c:pt>
                <c:pt idx="4">
                  <c:v>0</c:v>
                </c:pt>
              </c:numCache>
            </c:numRef>
          </c:val>
          <c:extLst>
            <c:ext xmlns:c16="http://schemas.microsoft.com/office/drawing/2014/chart" uri="{C3380CC4-5D6E-409C-BE32-E72D297353CC}">
              <c16:uniqueId val="{00000000-3E2E-41E3-ACAD-1345509A4A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3E2E-41E3-ACAD-1345509A4A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347.87</c:v>
                </c:pt>
                <c:pt idx="1">
                  <c:v>415.52</c:v>
                </c:pt>
                <c:pt idx="2">
                  <c:v>357.24</c:v>
                </c:pt>
                <c:pt idx="3">
                  <c:v>222.25</c:v>
                </c:pt>
                <c:pt idx="4">
                  <c:v>230.22</c:v>
                </c:pt>
              </c:numCache>
            </c:numRef>
          </c:val>
          <c:extLst>
            <c:ext xmlns:c16="http://schemas.microsoft.com/office/drawing/2014/chart" uri="{C3380CC4-5D6E-409C-BE32-E72D297353CC}">
              <c16:uniqueId val="{00000000-D854-44B4-A771-3980238B05C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D854-44B4-A771-3980238B05C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217.88</c:v>
                </c:pt>
                <c:pt idx="1">
                  <c:v>188.52</c:v>
                </c:pt>
                <c:pt idx="2">
                  <c:v>153.91</c:v>
                </c:pt>
                <c:pt idx="3">
                  <c:v>402.24</c:v>
                </c:pt>
                <c:pt idx="4">
                  <c:v>373.3</c:v>
                </c:pt>
              </c:numCache>
            </c:numRef>
          </c:val>
          <c:extLst>
            <c:ext xmlns:c16="http://schemas.microsoft.com/office/drawing/2014/chart" uri="{C3380CC4-5D6E-409C-BE32-E72D297353CC}">
              <c16:uniqueId val="{00000000-FD9C-4EAE-81B0-BCA4E5AD93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FD9C-4EAE-81B0-BCA4E5AD93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106.9</c:v>
                </c:pt>
                <c:pt idx="1">
                  <c:v>113</c:v>
                </c:pt>
                <c:pt idx="2">
                  <c:v>87.85</c:v>
                </c:pt>
                <c:pt idx="3">
                  <c:v>75.05</c:v>
                </c:pt>
                <c:pt idx="4">
                  <c:v>98.77</c:v>
                </c:pt>
              </c:numCache>
            </c:numRef>
          </c:val>
          <c:extLst>
            <c:ext xmlns:c16="http://schemas.microsoft.com/office/drawing/2014/chart" uri="{C3380CC4-5D6E-409C-BE32-E72D297353CC}">
              <c16:uniqueId val="{00000000-2684-469C-AD05-19EA792B44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2684-469C-AD05-19EA792B44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109.81</c:v>
                </c:pt>
                <c:pt idx="1">
                  <c:v>103.8</c:v>
                </c:pt>
                <c:pt idx="2">
                  <c:v>133.61000000000001</c:v>
                </c:pt>
                <c:pt idx="3">
                  <c:v>181.36</c:v>
                </c:pt>
                <c:pt idx="4">
                  <c:v>138.77000000000001</c:v>
                </c:pt>
              </c:numCache>
            </c:numRef>
          </c:val>
          <c:extLst>
            <c:ext xmlns:c16="http://schemas.microsoft.com/office/drawing/2014/chart" uri="{C3380CC4-5D6E-409C-BE32-E72D297353CC}">
              <c16:uniqueId val="{00000000-D37A-4FCB-9681-7A9F38D7FE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D37A-4FCB-9681-7A9F38D7FE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AZ6" sqref="AZ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松浦市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22533</v>
      </c>
      <c r="AM8" s="61"/>
      <c r="AN8" s="61"/>
      <c r="AO8" s="61"/>
      <c r="AP8" s="61"/>
      <c r="AQ8" s="61"/>
      <c r="AR8" s="61"/>
      <c r="AS8" s="61"/>
      <c r="AT8" s="52">
        <f>データ!$S$6</f>
        <v>130.55000000000001</v>
      </c>
      <c r="AU8" s="53"/>
      <c r="AV8" s="53"/>
      <c r="AW8" s="53"/>
      <c r="AX8" s="53"/>
      <c r="AY8" s="53"/>
      <c r="AZ8" s="53"/>
      <c r="BA8" s="53"/>
      <c r="BB8" s="54">
        <f>データ!$T$6</f>
        <v>172.6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69.099999999999994</v>
      </c>
      <c r="J10" s="53"/>
      <c r="K10" s="53"/>
      <c r="L10" s="53"/>
      <c r="M10" s="53"/>
      <c r="N10" s="53"/>
      <c r="O10" s="64"/>
      <c r="P10" s="54">
        <f>データ!$P$6</f>
        <v>99.78</v>
      </c>
      <c r="Q10" s="54"/>
      <c r="R10" s="54"/>
      <c r="S10" s="54"/>
      <c r="T10" s="54"/>
      <c r="U10" s="54"/>
      <c r="V10" s="54"/>
      <c r="W10" s="61">
        <f>データ!$Q$6</f>
        <v>2524</v>
      </c>
      <c r="X10" s="61"/>
      <c r="Y10" s="61"/>
      <c r="Z10" s="61"/>
      <c r="AA10" s="61"/>
      <c r="AB10" s="61"/>
      <c r="AC10" s="61"/>
      <c r="AD10" s="2"/>
      <c r="AE10" s="2"/>
      <c r="AF10" s="2"/>
      <c r="AG10" s="2"/>
      <c r="AH10" s="4"/>
      <c r="AI10" s="4"/>
      <c r="AJ10" s="4"/>
      <c r="AK10" s="4"/>
      <c r="AL10" s="61">
        <f>データ!$U$6</f>
        <v>22296</v>
      </c>
      <c r="AM10" s="61"/>
      <c r="AN10" s="61"/>
      <c r="AO10" s="61"/>
      <c r="AP10" s="61"/>
      <c r="AQ10" s="61"/>
      <c r="AR10" s="61"/>
      <c r="AS10" s="61"/>
      <c r="AT10" s="52">
        <f>データ!$V$6</f>
        <v>86.5</v>
      </c>
      <c r="AU10" s="53"/>
      <c r="AV10" s="53"/>
      <c r="AW10" s="53"/>
      <c r="AX10" s="53"/>
      <c r="AY10" s="53"/>
      <c r="AZ10" s="53"/>
      <c r="BA10" s="53"/>
      <c r="BB10" s="54">
        <f>データ!$W$6</f>
        <v>257.76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0" t="s">
        <v>23</v>
      </c>
      <c r="BM11" s="80"/>
      <c r="BN11" s="80"/>
      <c r="BO11" s="80"/>
      <c r="BP11" s="80"/>
      <c r="BQ11" s="80"/>
      <c r="BR11" s="80"/>
      <c r="BS11" s="80"/>
      <c r="BT11" s="80"/>
      <c r="BU11" s="80"/>
      <c r="BV11" s="80"/>
      <c r="BW11" s="80"/>
      <c r="BX11" s="80"/>
      <c r="BY11" s="80"/>
      <c r="BZ11" s="8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0"/>
      <c r="BM12" s="80"/>
      <c r="BN12" s="80"/>
      <c r="BO12" s="80"/>
      <c r="BP12" s="80"/>
      <c r="BQ12" s="80"/>
      <c r="BR12" s="80"/>
      <c r="BS12" s="80"/>
      <c r="BT12" s="80"/>
      <c r="BU12" s="80"/>
      <c r="BV12" s="80"/>
      <c r="BW12" s="80"/>
      <c r="BX12" s="80"/>
      <c r="BY12" s="80"/>
      <c r="BZ12" s="8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1"/>
      <c r="BM13" s="81"/>
      <c r="BN13" s="81"/>
      <c r="BO13" s="81"/>
      <c r="BP13" s="81"/>
      <c r="BQ13" s="81"/>
      <c r="BR13" s="81"/>
      <c r="BS13" s="81"/>
      <c r="BT13" s="81"/>
      <c r="BU13" s="81"/>
      <c r="BV13" s="81"/>
      <c r="BW13" s="81"/>
      <c r="BX13" s="81"/>
      <c r="BY13" s="81"/>
      <c r="BZ13" s="81"/>
    </row>
    <row r="14" spans="1:78" ht="13.5" customHeight="1" x14ac:dyDescent="0.15">
      <c r="A14" s="2"/>
      <c r="B14" s="82" t="s">
        <v>24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4"/>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5"/>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7"/>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6"/>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6"/>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6"/>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6"/>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6"/>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6"/>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6"/>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6"/>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6"/>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6"/>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6"/>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6"/>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6"/>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6"/>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6"/>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6"/>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6"/>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6"/>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6"/>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6"/>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6"/>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6"/>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6"/>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6"/>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6"/>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6"/>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6"/>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6"/>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6"/>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6"/>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6"/>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6"/>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6"/>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6"/>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6"/>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6"/>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6"/>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4"/>
      <c r="BN59" s="74"/>
      <c r="BO59" s="74"/>
      <c r="BP59" s="74"/>
      <c r="BQ59" s="74"/>
      <c r="BR59" s="74"/>
      <c r="BS59" s="74"/>
      <c r="BT59" s="74"/>
      <c r="BU59" s="74"/>
      <c r="BV59" s="74"/>
      <c r="BW59" s="74"/>
      <c r="BX59" s="74"/>
      <c r="BY59" s="74"/>
      <c r="BZ59" s="75"/>
    </row>
    <row r="60" spans="1:78" ht="13.5" customHeight="1" x14ac:dyDescent="0.15">
      <c r="A60" s="2"/>
      <c r="B60" s="85" t="s">
        <v>27</v>
      </c>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7"/>
      <c r="BK60" s="2"/>
      <c r="BL60" s="76"/>
      <c r="BM60" s="74"/>
      <c r="BN60" s="74"/>
      <c r="BO60" s="74"/>
      <c r="BP60" s="74"/>
      <c r="BQ60" s="74"/>
      <c r="BR60" s="74"/>
      <c r="BS60" s="74"/>
      <c r="BT60" s="74"/>
      <c r="BU60" s="74"/>
      <c r="BV60" s="74"/>
      <c r="BW60" s="74"/>
      <c r="BX60" s="74"/>
      <c r="BY60" s="74"/>
      <c r="BZ60" s="75"/>
    </row>
    <row r="61" spans="1:78" ht="13.5" customHeight="1" x14ac:dyDescent="0.15">
      <c r="A61" s="2"/>
      <c r="B61" s="85"/>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7"/>
      <c r="BK61" s="2"/>
      <c r="BL61" s="76"/>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6"/>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6"/>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6"/>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6"/>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6"/>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6"/>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6"/>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6"/>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6"/>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6"/>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6"/>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6"/>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6"/>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6"/>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6"/>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6"/>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6"/>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7"/>
      <c r="BM82" s="78"/>
      <c r="BN82" s="78"/>
      <c r="BO82" s="78"/>
      <c r="BP82" s="78"/>
      <c r="BQ82" s="78"/>
      <c r="BR82" s="78"/>
      <c r="BS82" s="78"/>
      <c r="BT82" s="78"/>
      <c r="BU82" s="78"/>
      <c r="BV82" s="78"/>
      <c r="BW82" s="78"/>
      <c r="BX82" s="78"/>
      <c r="BY82" s="78"/>
      <c r="BZ82" s="7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xkLkDi3ziwMgUrmmLR+UgVv79uscq3Ik7MiyUYCy8jiSU/CZpZ10sW2cm92GAJlj9mZ08HQ8y+Z/pJk3qcAcNA==" saltValue="ZjaByc/uILovRYQfU1ab1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53</v>
      </c>
      <c r="B4" s="31"/>
      <c r="C4" s="31"/>
      <c r="D4" s="31"/>
      <c r="E4" s="31"/>
      <c r="F4" s="31"/>
      <c r="G4" s="31"/>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422088</v>
      </c>
      <c r="D6" s="34">
        <f t="shared" si="3"/>
        <v>46</v>
      </c>
      <c r="E6" s="34">
        <f t="shared" si="3"/>
        <v>1</v>
      </c>
      <c r="F6" s="34">
        <f t="shared" si="3"/>
        <v>0</v>
      </c>
      <c r="G6" s="34">
        <f t="shared" si="3"/>
        <v>1</v>
      </c>
      <c r="H6" s="34" t="str">
        <f t="shared" si="3"/>
        <v>長崎県　松浦市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69.099999999999994</v>
      </c>
      <c r="P6" s="35">
        <f t="shared" si="3"/>
        <v>99.78</v>
      </c>
      <c r="Q6" s="35">
        <f t="shared" si="3"/>
        <v>2524</v>
      </c>
      <c r="R6" s="35">
        <f t="shared" si="3"/>
        <v>22533</v>
      </c>
      <c r="S6" s="35">
        <f t="shared" si="3"/>
        <v>130.55000000000001</v>
      </c>
      <c r="T6" s="35">
        <f t="shared" si="3"/>
        <v>172.6</v>
      </c>
      <c r="U6" s="35">
        <f t="shared" si="3"/>
        <v>22296</v>
      </c>
      <c r="V6" s="35">
        <f t="shared" si="3"/>
        <v>86.5</v>
      </c>
      <c r="W6" s="35">
        <f t="shared" si="3"/>
        <v>257.76</v>
      </c>
      <c r="X6" s="36">
        <f>IF(X7="",NA(),X7)</f>
        <v>113.4</v>
      </c>
      <c r="Y6" s="36">
        <f t="shared" ref="Y6:AG6" si="4">IF(Y7="",NA(),Y7)</f>
        <v>120.02</v>
      </c>
      <c r="Z6" s="36">
        <f t="shared" si="4"/>
        <v>94.32</v>
      </c>
      <c r="AA6" s="36">
        <f t="shared" si="4"/>
        <v>91.24</v>
      </c>
      <c r="AB6" s="36">
        <f t="shared" si="4"/>
        <v>118.11</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6">
        <f t="shared" si="5"/>
        <v>9.33</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347.87</v>
      </c>
      <c r="AU6" s="36">
        <f t="shared" ref="AU6:BC6" si="6">IF(AU7="",NA(),AU7)</f>
        <v>415.52</v>
      </c>
      <c r="AV6" s="36">
        <f t="shared" si="6"/>
        <v>357.24</v>
      </c>
      <c r="AW6" s="36">
        <f t="shared" si="6"/>
        <v>222.25</v>
      </c>
      <c r="AX6" s="36">
        <f t="shared" si="6"/>
        <v>230.22</v>
      </c>
      <c r="AY6" s="36">
        <f t="shared" si="6"/>
        <v>391.54</v>
      </c>
      <c r="AZ6" s="36">
        <f t="shared" si="6"/>
        <v>384.34</v>
      </c>
      <c r="BA6" s="36">
        <f t="shared" si="6"/>
        <v>359.47</v>
      </c>
      <c r="BB6" s="36">
        <f t="shared" si="6"/>
        <v>369.69</v>
      </c>
      <c r="BC6" s="36">
        <f t="shared" si="6"/>
        <v>379.08</v>
      </c>
      <c r="BD6" s="35" t="str">
        <f>IF(BD7="","",IF(BD7="-","【-】","【"&amp;SUBSTITUTE(TEXT(BD7,"#,##0.00"),"-","△")&amp;"】"))</f>
        <v>【264.97】</v>
      </c>
      <c r="BE6" s="36">
        <f>IF(BE7="",NA(),BE7)</f>
        <v>217.88</v>
      </c>
      <c r="BF6" s="36">
        <f t="shared" ref="BF6:BN6" si="7">IF(BF7="",NA(),BF7)</f>
        <v>188.52</v>
      </c>
      <c r="BG6" s="36">
        <f t="shared" si="7"/>
        <v>153.91</v>
      </c>
      <c r="BH6" s="36">
        <f t="shared" si="7"/>
        <v>402.24</v>
      </c>
      <c r="BI6" s="36">
        <f t="shared" si="7"/>
        <v>373.3</v>
      </c>
      <c r="BJ6" s="36">
        <f t="shared" si="7"/>
        <v>386.97</v>
      </c>
      <c r="BK6" s="36">
        <f t="shared" si="7"/>
        <v>380.58</v>
      </c>
      <c r="BL6" s="36">
        <f t="shared" si="7"/>
        <v>401.79</v>
      </c>
      <c r="BM6" s="36">
        <f t="shared" si="7"/>
        <v>402.99</v>
      </c>
      <c r="BN6" s="36">
        <f t="shared" si="7"/>
        <v>398.98</v>
      </c>
      <c r="BO6" s="35" t="str">
        <f>IF(BO7="","",IF(BO7="-","【-】","【"&amp;SUBSTITUTE(TEXT(BO7,"#,##0.00"),"-","△")&amp;"】"))</f>
        <v>【266.61】</v>
      </c>
      <c r="BP6" s="36">
        <f>IF(BP7="",NA(),BP7)</f>
        <v>106.9</v>
      </c>
      <c r="BQ6" s="36">
        <f t="shared" ref="BQ6:BY6" si="8">IF(BQ7="",NA(),BQ7)</f>
        <v>113</v>
      </c>
      <c r="BR6" s="36">
        <f t="shared" si="8"/>
        <v>87.85</v>
      </c>
      <c r="BS6" s="36">
        <f t="shared" si="8"/>
        <v>75.05</v>
      </c>
      <c r="BT6" s="36">
        <f t="shared" si="8"/>
        <v>98.77</v>
      </c>
      <c r="BU6" s="36">
        <f t="shared" si="8"/>
        <v>101.72</v>
      </c>
      <c r="BV6" s="36">
        <f t="shared" si="8"/>
        <v>102.38</v>
      </c>
      <c r="BW6" s="36">
        <f t="shared" si="8"/>
        <v>100.12</v>
      </c>
      <c r="BX6" s="36">
        <f t="shared" si="8"/>
        <v>98.66</v>
      </c>
      <c r="BY6" s="36">
        <f t="shared" si="8"/>
        <v>98.64</v>
      </c>
      <c r="BZ6" s="35" t="str">
        <f>IF(BZ7="","",IF(BZ7="-","【-】","【"&amp;SUBSTITUTE(TEXT(BZ7,"#,##0.00"),"-","△")&amp;"】"))</f>
        <v>【103.24】</v>
      </c>
      <c r="CA6" s="36">
        <f>IF(CA7="",NA(),CA7)</f>
        <v>109.81</v>
      </c>
      <c r="CB6" s="36">
        <f t="shared" ref="CB6:CJ6" si="9">IF(CB7="",NA(),CB7)</f>
        <v>103.8</v>
      </c>
      <c r="CC6" s="36">
        <f t="shared" si="9"/>
        <v>133.61000000000001</v>
      </c>
      <c r="CD6" s="36">
        <f t="shared" si="9"/>
        <v>181.36</v>
      </c>
      <c r="CE6" s="36">
        <f t="shared" si="9"/>
        <v>138.77000000000001</v>
      </c>
      <c r="CF6" s="36">
        <f t="shared" si="9"/>
        <v>168.2</v>
      </c>
      <c r="CG6" s="36">
        <f t="shared" si="9"/>
        <v>168.67</v>
      </c>
      <c r="CH6" s="36">
        <f t="shared" si="9"/>
        <v>174.97</v>
      </c>
      <c r="CI6" s="36">
        <f t="shared" si="9"/>
        <v>178.59</v>
      </c>
      <c r="CJ6" s="36">
        <f t="shared" si="9"/>
        <v>178.92</v>
      </c>
      <c r="CK6" s="35" t="str">
        <f>IF(CK7="","",IF(CK7="-","【-】","【"&amp;SUBSTITUTE(TEXT(CK7,"#,##0.00"),"-","△")&amp;"】"))</f>
        <v>【168.38】</v>
      </c>
      <c r="CL6" s="36">
        <f>IF(CL7="",NA(),CL7)</f>
        <v>67.94</v>
      </c>
      <c r="CM6" s="36">
        <f t="shared" ref="CM6:CU6" si="10">IF(CM7="",NA(),CM7)</f>
        <v>68.22</v>
      </c>
      <c r="CN6" s="36">
        <f t="shared" si="10"/>
        <v>69.48</v>
      </c>
      <c r="CO6" s="36">
        <f t="shared" si="10"/>
        <v>64.59</v>
      </c>
      <c r="CP6" s="36">
        <f t="shared" si="10"/>
        <v>61.57</v>
      </c>
      <c r="CQ6" s="36">
        <f t="shared" si="10"/>
        <v>54.77</v>
      </c>
      <c r="CR6" s="36">
        <f t="shared" si="10"/>
        <v>54.92</v>
      </c>
      <c r="CS6" s="36">
        <f t="shared" si="10"/>
        <v>55.63</v>
      </c>
      <c r="CT6" s="36">
        <f t="shared" si="10"/>
        <v>55.03</v>
      </c>
      <c r="CU6" s="36">
        <f t="shared" si="10"/>
        <v>55.14</v>
      </c>
      <c r="CV6" s="35" t="str">
        <f>IF(CV7="","",IF(CV7="-","【-】","【"&amp;SUBSTITUTE(TEXT(CV7,"#,##0.00"),"-","△")&amp;"】"))</f>
        <v>【60.00】</v>
      </c>
      <c r="CW6" s="36">
        <f>IF(CW7="",NA(),CW7)</f>
        <v>87.89</v>
      </c>
      <c r="CX6" s="36">
        <f t="shared" ref="CX6:DF6" si="11">IF(CX7="",NA(),CX7)</f>
        <v>86.8</v>
      </c>
      <c r="CY6" s="36">
        <f t="shared" si="11"/>
        <v>89.36</v>
      </c>
      <c r="CZ6" s="36">
        <f t="shared" si="11"/>
        <v>85.22</v>
      </c>
      <c r="DA6" s="36">
        <f t="shared" si="11"/>
        <v>83.79</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56.5</v>
      </c>
      <c r="DI6" s="36">
        <f t="shared" ref="DI6:DQ6" si="12">IF(DI7="",NA(),DI7)</f>
        <v>58.11</v>
      </c>
      <c r="DJ6" s="36">
        <f t="shared" si="12"/>
        <v>59.66</v>
      </c>
      <c r="DK6" s="36">
        <f t="shared" si="12"/>
        <v>42.45</v>
      </c>
      <c r="DL6" s="36">
        <f t="shared" si="12"/>
        <v>44.91</v>
      </c>
      <c r="DM6" s="36">
        <f t="shared" si="12"/>
        <v>47.46</v>
      </c>
      <c r="DN6" s="36">
        <f t="shared" si="12"/>
        <v>48.49</v>
      </c>
      <c r="DO6" s="36">
        <f t="shared" si="12"/>
        <v>48.05</v>
      </c>
      <c r="DP6" s="36">
        <f t="shared" si="12"/>
        <v>48.87</v>
      </c>
      <c r="DQ6" s="36">
        <f t="shared" si="12"/>
        <v>49.92</v>
      </c>
      <c r="DR6" s="35" t="str">
        <f>IF(DR7="","",IF(DR7="-","【-】","【"&amp;SUBSTITUTE(TEXT(DR7,"#,##0.00"),"-","△")&amp;"】"))</f>
        <v>【49.59】</v>
      </c>
      <c r="DS6" s="36">
        <f>IF(DS7="",NA(),DS7)</f>
        <v>8.48</v>
      </c>
      <c r="DT6" s="36">
        <f t="shared" ref="DT6:EB6" si="13">IF(DT7="",NA(),DT7)</f>
        <v>8.48</v>
      </c>
      <c r="DU6" s="36">
        <f t="shared" si="13"/>
        <v>8.48</v>
      </c>
      <c r="DV6" s="36">
        <f t="shared" si="13"/>
        <v>24.44</v>
      </c>
      <c r="DW6" s="36">
        <f t="shared" si="13"/>
        <v>24.51</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6">
        <f t="shared" ref="EE6:EM6" si="14">IF(EE7="",NA(),EE7)</f>
        <v>0.21</v>
      </c>
      <c r="EF6" s="35">
        <f t="shared" si="14"/>
        <v>0</v>
      </c>
      <c r="EG6" s="35">
        <f t="shared" si="14"/>
        <v>0</v>
      </c>
      <c r="EH6" s="35">
        <f t="shared" si="14"/>
        <v>0</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422088</v>
      </c>
      <c r="D7" s="38">
        <v>46</v>
      </c>
      <c r="E7" s="38">
        <v>1</v>
      </c>
      <c r="F7" s="38">
        <v>0</v>
      </c>
      <c r="G7" s="38">
        <v>1</v>
      </c>
      <c r="H7" s="38" t="s">
        <v>93</v>
      </c>
      <c r="I7" s="38" t="s">
        <v>94</v>
      </c>
      <c r="J7" s="38" t="s">
        <v>95</v>
      </c>
      <c r="K7" s="38" t="s">
        <v>96</v>
      </c>
      <c r="L7" s="38" t="s">
        <v>97</v>
      </c>
      <c r="M7" s="38" t="s">
        <v>98</v>
      </c>
      <c r="N7" s="39" t="s">
        <v>99</v>
      </c>
      <c r="O7" s="39">
        <v>69.099999999999994</v>
      </c>
      <c r="P7" s="39">
        <v>99.78</v>
      </c>
      <c r="Q7" s="39">
        <v>2524</v>
      </c>
      <c r="R7" s="39">
        <v>22533</v>
      </c>
      <c r="S7" s="39">
        <v>130.55000000000001</v>
      </c>
      <c r="T7" s="39">
        <v>172.6</v>
      </c>
      <c r="U7" s="39">
        <v>22296</v>
      </c>
      <c r="V7" s="39">
        <v>86.5</v>
      </c>
      <c r="W7" s="39">
        <v>257.76</v>
      </c>
      <c r="X7" s="39">
        <v>113.4</v>
      </c>
      <c r="Y7" s="39">
        <v>120.02</v>
      </c>
      <c r="Z7" s="39">
        <v>94.32</v>
      </c>
      <c r="AA7" s="39">
        <v>91.24</v>
      </c>
      <c r="AB7" s="39">
        <v>118.11</v>
      </c>
      <c r="AC7" s="39">
        <v>111.21</v>
      </c>
      <c r="AD7" s="39">
        <v>111.71</v>
      </c>
      <c r="AE7" s="39">
        <v>110.05</v>
      </c>
      <c r="AF7" s="39">
        <v>108.87</v>
      </c>
      <c r="AG7" s="39">
        <v>108.61</v>
      </c>
      <c r="AH7" s="39">
        <v>112.01</v>
      </c>
      <c r="AI7" s="39">
        <v>0</v>
      </c>
      <c r="AJ7" s="39">
        <v>0</v>
      </c>
      <c r="AK7" s="39">
        <v>0</v>
      </c>
      <c r="AL7" s="39">
        <v>9.33</v>
      </c>
      <c r="AM7" s="39">
        <v>0</v>
      </c>
      <c r="AN7" s="39">
        <v>1.93</v>
      </c>
      <c r="AO7" s="39">
        <v>1.72</v>
      </c>
      <c r="AP7" s="39">
        <v>2.64</v>
      </c>
      <c r="AQ7" s="39">
        <v>3.16</v>
      </c>
      <c r="AR7" s="39">
        <v>3.59</v>
      </c>
      <c r="AS7" s="39">
        <v>1.08</v>
      </c>
      <c r="AT7" s="39">
        <v>347.87</v>
      </c>
      <c r="AU7" s="39">
        <v>415.52</v>
      </c>
      <c r="AV7" s="39">
        <v>357.24</v>
      </c>
      <c r="AW7" s="39">
        <v>222.25</v>
      </c>
      <c r="AX7" s="39">
        <v>230.22</v>
      </c>
      <c r="AY7" s="39">
        <v>391.54</v>
      </c>
      <c r="AZ7" s="39">
        <v>384.34</v>
      </c>
      <c r="BA7" s="39">
        <v>359.47</v>
      </c>
      <c r="BB7" s="39">
        <v>369.69</v>
      </c>
      <c r="BC7" s="39">
        <v>379.08</v>
      </c>
      <c r="BD7" s="39">
        <v>264.97000000000003</v>
      </c>
      <c r="BE7" s="39">
        <v>217.88</v>
      </c>
      <c r="BF7" s="39">
        <v>188.52</v>
      </c>
      <c r="BG7" s="39">
        <v>153.91</v>
      </c>
      <c r="BH7" s="39">
        <v>402.24</v>
      </c>
      <c r="BI7" s="39">
        <v>373.3</v>
      </c>
      <c r="BJ7" s="39">
        <v>386.97</v>
      </c>
      <c r="BK7" s="39">
        <v>380.58</v>
      </c>
      <c r="BL7" s="39">
        <v>401.79</v>
      </c>
      <c r="BM7" s="39">
        <v>402.99</v>
      </c>
      <c r="BN7" s="39">
        <v>398.98</v>
      </c>
      <c r="BO7" s="39">
        <v>266.61</v>
      </c>
      <c r="BP7" s="39">
        <v>106.9</v>
      </c>
      <c r="BQ7" s="39">
        <v>113</v>
      </c>
      <c r="BR7" s="39">
        <v>87.85</v>
      </c>
      <c r="BS7" s="39">
        <v>75.05</v>
      </c>
      <c r="BT7" s="39">
        <v>98.77</v>
      </c>
      <c r="BU7" s="39">
        <v>101.72</v>
      </c>
      <c r="BV7" s="39">
        <v>102.38</v>
      </c>
      <c r="BW7" s="39">
        <v>100.12</v>
      </c>
      <c r="BX7" s="39">
        <v>98.66</v>
      </c>
      <c r="BY7" s="39">
        <v>98.64</v>
      </c>
      <c r="BZ7" s="39">
        <v>103.24</v>
      </c>
      <c r="CA7" s="39">
        <v>109.81</v>
      </c>
      <c r="CB7" s="39">
        <v>103.8</v>
      </c>
      <c r="CC7" s="39">
        <v>133.61000000000001</v>
      </c>
      <c r="CD7" s="39">
        <v>181.36</v>
      </c>
      <c r="CE7" s="39">
        <v>138.77000000000001</v>
      </c>
      <c r="CF7" s="39">
        <v>168.2</v>
      </c>
      <c r="CG7" s="39">
        <v>168.67</v>
      </c>
      <c r="CH7" s="39">
        <v>174.97</v>
      </c>
      <c r="CI7" s="39">
        <v>178.59</v>
      </c>
      <c r="CJ7" s="39">
        <v>178.92</v>
      </c>
      <c r="CK7" s="39">
        <v>168.38</v>
      </c>
      <c r="CL7" s="39">
        <v>67.94</v>
      </c>
      <c r="CM7" s="39">
        <v>68.22</v>
      </c>
      <c r="CN7" s="39">
        <v>69.48</v>
      </c>
      <c r="CO7" s="39">
        <v>64.59</v>
      </c>
      <c r="CP7" s="39">
        <v>61.57</v>
      </c>
      <c r="CQ7" s="39">
        <v>54.77</v>
      </c>
      <c r="CR7" s="39">
        <v>54.92</v>
      </c>
      <c r="CS7" s="39">
        <v>55.63</v>
      </c>
      <c r="CT7" s="39">
        <v>55.03</v>
      </c>
      <c r="CU7" s="39">
        <v>55.14</v>
      </c>
      <c r="CV7" s="39">
        <v>60</v>
      </c>
      <c r="CW7" s="39">
        <v>87.89</v>
      </c>
      <c r="CX7" s="39">
        <v>86.8</v>
      </c>
      <c r="CY7" s="39">
        <v>89.36</v>
      </c>
      <c r="CZ7" s="39">
        <v>85.22</v>
      </c>
      <c r="DA7" s="39">
        <v>83.79</v>
      </c>
      <c r="DB7" s="39">
        <v>82.89</v>
      </c>
      <c r="DC7" s="39">
        <v>82.66</v>
      </c>
      <c r="DD7" s="39">
        <v>82.04</v>
      </c>
      <c r="DE7" s="39">
        <v>81.900000000000006</v>
      </c>
      <c r="DF7" s="39">
        <v>81.39</v>
      </c>
      <c r="DG7" s="39">
        <v>89.8</v>
      </c>
      <c r="DH7" s="39">
        <v>56.5</v>
      </c>
      <c r="DI7" s="39">
        <v>58.11</v>
      </c>
      <c r="DJ7" s="39">
        <v>59.66</v>
      </c>
      <c r="DK7" s="39">
        <v>42.45</v>
      </c>
      <c r="DL7" s="39">
        <v>44.91</v>
      </c>
      <c r="DM7" s="39">
        <v>47.46</v>
      </c>
      <c r="DN7" s="39">
        <v>48.49</v>
      </c>
      <c r="DO7" s="39">
        <v>48.05</v>
      </c>
      <c r="DP7" s="39">
        <v>48.87</v>
      </c>
      <c r="DQ7" s="39">
        <v>49.92</v>
      </c>
      <c r="DR7" s="39">
        <v>49.59</v>
      </c>
      <c r="DS7" s="39">
        <v>8.48</v>
      </c>
      <c r="DT7" s="39">
        <v>8.48</v>
      </c>
      <c r="DU7" s="39">
        <v>8.48</v>
      </c>
      <c r="DV7" s="39">
        <v>24.44</v>
      </c>
      <c r="DW7" s="39">
        <v>24.51</v>
      </c>
      <c r="DX7" s="39">
        <v>9.7100000000000009</v>
      </c>
      <c r="DY7" s="39">
        <v>12.79</v>
      </c>
      <c r="DZ7" s="39">
        <v>13.39</v>
      </c>
      <c r="EA7" s="39">
        <v>14.85</v>
      </c>
      <c r="EB7" s="39">
        <v>16.88</v>
      </c>
      <c r="EC7" s="39">
        <v>19.440000000000001</v>
      </c>
      <c r="ED7" s="39">
        <v>0</v>
      </c>
      <c r="EE7" s="39">
        <v>0.21</v>
      </c>
      <c r="EF7" s="39">
        <v>0</v>
      </c>
      <c r="EG7" s="39">
        <v>0</v>
      </c>
      <c r="EH7" s="39">
        <v>0</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2021-02-02T01:32:52Z</cp:lastPrinted>
  <dcterms:created xsi:type="dcterms:W3CDTF">2020-12-04T02:15:43Z</dcterms:created>
  <dcterms:modified xsi:type="dcterms:W3CDTF">2021-02-24T01:45:30Z</dcterms:modified>
  <cp:category/>
</cp:coreProperties>
</file>