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1_水道事業\"/>
    </mc:Choice>
  </mc:AlternateContent>
  <xr:revisionPtr revIDLastSave="0" documentId="13_ncr:1_{8C6B5BF1-E847-44B1-98BB-BA20F62D305F}" xr6:coauthVersionLast="45" xr6:coauthVersionMax="45" xr10:uidLastSave="{00000000-0000-0000-0000-000000000000}"/>
  <workbookProtection workbookAlgorithmName="SHA-512" workbookHashValue="73VkyPP/eYg7s2KXbjDr0HkF4DPSowyud/K5wggTz9ua9vWCroMXIzFIYpyDVxIdAbogU8aMMKKOzRr5f+wiBQ==" workbookSaltValue="Knw9pJZtJQMUeB/t9BtzG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AD8" i="4" s="1"/>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T8" i="4"/>
  <c r="AL8" i="4"/>
  <c r="P8" i="4"/>
  <c r="I8"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<sst xmlns="http://schemas.openxmlformats.org/spreadsheetml/2006/main" count="228" uniqueCount="114">
  <si>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</si>
  <si>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</si>
  <si>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</si>
  <si>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</si>
  <si>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</si>
  <si>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</si>
  <si>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</si>
  <si>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</si>
  <si>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</si>
  <si>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</si>
  <si>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</si>
  <si>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</si>
  <si>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</si>
  <si>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</si>
  <si>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</si>
  <si>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</si>
  <si>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</si>
  <si>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</si>
  <si>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</si>
  <si>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</si>
  <si>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</si>
  <si>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</si>
  <si>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</si>
  <si>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</si>
  <si>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</si>
  <si>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</si>
  <si>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</si>
  <si>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</si>
  <si>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</si>
  <si>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</si>
  <si>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</si>
  <si>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</si>
  <si>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</si>
  <si>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</si>
  <si>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</si>
  <si>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</si>
  <si>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</si>
  <si>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</si>
  <si>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</si>
  <si>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</si>
  <si>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</si>
  <si>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</si>
  <si>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</si>
  <si>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</si>
  <si>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</si>
  <si>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</si>
  <si>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</si>
  <si>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</si>
  <si>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</si>
  <si>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</si>
  <si>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</si>
  <si>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</si>
  <si>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</si>
  <si>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</si>
  <si>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</si>
  <si>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</si>
  <si>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</si>
  <si>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</si>
  <si>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</si>
  <si>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</si>
  <si>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</si>
  <si>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</si>
  <si>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</si>
  <si>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</si>
  <si>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</si>
  <si>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</si>
  <si>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</si>
  <si>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</si>
  <si>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</si>
  <si>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</si>
  <si>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</si>
  <si>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</si>
  <si>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</si>
  <si>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</si>
  <si>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</si>
  <si>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</si>
  <si>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</si>
  <si>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</si>
  <si>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</si>
  <si>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</si>
  <si>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</si>
  <si>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</si>
  <si>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</si>
  <si>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</si>
  <si>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</si>
  <si>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</si>
  <si>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</si>
  <si>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</si>
  <si>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</si>
  <si>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</si>
  <si>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</si>
  <si>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</si>
  <si>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</si>
  <si>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対馬市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</si>
  <si>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</si>
  <si>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</si>
  <si>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</si>
  <si>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</si>
  <si>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</si>
  <si>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</si>
  <si>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</si>
  <si>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</si>
  <si>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</si>
  <si>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</si>
  <si>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</si>
  <si>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</si>
  <si>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</si>
  <si>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</si>
  <si>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</si>
  <si>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</si>
  <si>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</si>
  <si>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①経常収支比率は平均値及び100％を上回っており、経営状況は比較的健全な水準である。
③流動比率は平均値を下回っているものの200％程度を維持しており、短期的な支払能力は確保できている。
④企業債残高対給水収益比率は、平成２９年度から簡易水道事業特別会計と経営統合したことにより、類似団体平均値よりも大幅に上回っている。今後は健全経営に向け企業債残高逓減に取り組んでいく必要がある。
⑤料金回収率は、平均値及び100％を下回っている状況であり、経費の削減を検討する必要がある。
⑥給水原価は類似団体平均値を大幅に上回っており、コスト改善が必要である。
⑦施設利用率は平均値を上回る稼働率になっているが、有収率は類似団体平均値よりも低い70％台であることから、漏水等の要因により配水量が増加したため稼働率が高くなっている可能性がある。
⑧有収率については平均値を大きく下回っており、収益につながっていない状況である。管路の老朽化による漏水等への速やかな対応を行うなど有収率の向上に努めていきたい。</t>
    <rPh sb="66" eb="68">
      <t>テイド</t>
    </rPh>
    <rPh sb="69" eb="71">
      <t>イジ</t>
    </rPh>
    <rPh sb="407" eb="409">
      <t>カンロ</t>
    </rPh>
    <rPh sb="410" eb="413">
      <t>ロウキュウカ</t>
    </rPh>
    <rPh sb="416" eb="418">
      <t>ロウスイ</t>
    </rPh>
    <rPh sb="418" eb="419">
      <t>トウ</t>
    </rPh>
    <rPh sb="421" eb="422">
      <t>スミ</t>
    </rPh>
    <rPh sb="425" eb="427">
      <t>タイオウ</t>
    </rPh>
    <phoneticPr fontId="4"/>
  </si>
  <si>
    <t>　有形固定資産減価償却率及び管路経年経過率については平均値よりも高い水準となっている。
　全体的に施設の老朽化が進んでおり、寒波による漏水や近年頻発する大雨災害等により破損する管路が多いため、長期的視点に立って年次的に管路の更新を進めていく必要がある。</t>
    <rPh sb="70" eb="72">
      <t>キンネン</t>
    </rPh>
    <rPh sb="72" eb="74">
      <t>ヒンパツ</t>
    </rPh>
    <rPh sb="76" eb="78">
      <t>オオアメ</t>
    </rPh>
    <rPh sb="78" eb="81">
      <t>サイガイトウ</t>
    </rPh>
    <rPh sb="84" eb="86">
      <t>ハソン</t>
    </rPh>
    <phoneticPr fontId="4"/>
  </si>
  <si>
    <t>　対馬市水道事業においては、人口の減少に加え節水型社会の定着による水需要の減少、施設の老朽化や、多様化する市民ニーズに応じた良質なサービスの提供、事業経営をめぐる内外の動きなど事業を
とりまく課題が山積みとなっている。
　特に施設の老朽化については、限られた財源のなかでこれらの課題に対応していくために、施設規模の見直しなども含め計画的・効率的な水道施設の改築・更新や維持管理・運営、更新積立金等の資金確保方策を進める必要がある。</t>
    <rPh sb="152" eb="154">
      <t>シセツ</t>
    </rPh>
    <rPh sb="154" eb="156">
      <t>キボ</t>
    </rPh>
    <rPh sb="157" eb="159">
      <t>ミナオ</t>
    </rPh>
    <rPh sb="163" eb="164">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</si>
</sst>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1.19</c:v>
                </c:pt>
                <c:pt idx="1">
                  <c:v>4.55</c:v>
                </c:pt>
                <c:pt idx="2">
                  <c:v>0.37</c:v>
                </c:pt>
                <c:pt idx="3">
                  <c:v>1.81</c:v>
                </c:pt>
                <c:pt idx="4">
                  <c:v>0.05</c:v>
                </c:pt>
              </c:numCache>
            </c:numRef>
          </c:val>
          <c:extLst>
            <c:ext xmlns:c16="http://schemas.microsoft.com/office/drawing/2014/chart" uri="{C3380CC4-5D6E-409C-BE32-E72D297353CC}">
              <c16:uniqueId val="{00000000-BB77-4FC2-9D04-671A500B157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0.51</c:v>
                </c:pt>
                <c:pt idx="3">
                  <c:v>0.57999999999999996</c:v>
                </c:pt>
                <c:pt idx="4">
                  <c:v>0.52</c:v>
                </c:pt>
              </c:numCache>
            </c:numRef>
          </c:val>
          <c:smooth val="0"/>
          <c:extLst>
            <c:ext xmlns:c16="http://schemas.microsoft.com/office/drawing/2014/chart" uri="{C3380CC4-5D6E-409C-BE32-E72D297353CC}">
              <c16:uniqueId val="{00000001-BB77-4FC2-9D04-671A500B157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71.38</c:v>
                </c:pt>
                <c:pt idx="1">
                  <c:v>67.78</c:v>
                </c:pt>
                <c:pt idx="2">
                  <c:v>63.97</c:v>
                </c:pt>
                <c:pt idx="3">
                  <c:v>61.6</c:v>
                </c:pt>
                <c:pt idx="4">
                  <c:v>58.55</c:v>
                </c:pt>
              </c:numCache>
            </c:numRef>
          </c:val>
          <c:extLst>
            <c:ext xmlns:c16="http://schemas.microsoft.com/office/drawing/2014/chart" uri="{C3380CC4-5D6E-409C-BE32-E72D297353CC}">
              <c16:uniqueId val="{00000000-4FFB-40F3-ACEA-841502CBFA3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60.03</c:v>
                </c:pt>
                <c:pt idx="3">
                  <c:v>59.74</c:v>
                </c:pt>
                <c:pt idx="4">
                  <c:v>55.14</c:v>
                </c:pt>
              </c:numCache>
            </c:numRef>
          </c:val>
          <c:smooth val="0"/>
          <c:extLst>
            <c:ext xmlns:c16="http://schemas.microsoft.com/office/drawing/2014/chart" uri="{C3380CC4-5D6E-409C-BE32-E72D297353CC}">
              <c16:uniqueId val="{00000001-4FFB-40F3-ACEA-841502CBFA3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66.209999999999994</c:v>
                </c:pt>
                <c:pt idx="1">
                  <c:v>68.61</c:v>
                </c:pt>
                <c:pt idx="2">
                  <c:v>71.27</c:v>
                </c:pt>
                <c:pt idx="3">
                  <c:v>71.680000000000007</c:v>
                </c:pt>
                <c:pt idx="4">
                  <c:v>72.83</c:v>
                </c:pt>
              </c:numCache>
            </c:numRef>
          </c:val>
          <c:extLst>
            <c:ext xmlns:c16="http://schemas.microsoft.com/office/drawing/2014/chart" uri="{C3380CC4-5D6E-409C-BE32-E72D297353CC}">
              <c16:uniqueId val="{00000000-FCF2-4C0C-AEFA-D8422227A7D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84.81</c:v>
                </c:pt>
                <c:pt idx="3">
                  <c:v>84.8</c:v>
                </c:pt>
                <c:pt idx="4">
                  <c:v>81.39</c:v>
                </c:pt>
              </c:numCache>
            </c:numRef>
          </c:val>
          <c:smooth val="0"/>
          <c:extLst>
            <c:ext xmlns:c16="http://schemas.microsoft.com/office/drawing/2014/chart" uri="{C3380CC4-5D6E-409C-BE32-E72D297353CC}">
              <c16:uniqueId val="{00000001-FCF2-4C0C-AEFA-D8422227A7D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103.76</c:v>
                </c:pt>
                <c:pt idx="1">
                  <c:v>100.49</c:v>
                </c:pt>
                <c:pt idx="2">
                  <c:v>118.32</c:v>
                </c:pt>
                <c:pt idx="3">
                  <c:v>115.91</c:v>
                </c:pt>
                <c:pt idx="4">
                  <c:v>118.88</c:v>
                </c:pt>
              </c:numCache>
            </c:numRef>
          </c:val>
          <c:extLst>
            <c:ext xmlns:c16="http://schemas.microsoft.com/office/drawing/2014/chart" uri="{C3380CC4-5D6E-409C-BE32-E72D297353CC}">
              <c16:uniqueId val="{00000000-2C03-44C1-8894-08C7445BD1D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110.68</c:v>
                </c:pt>
                <c:pt idx="3">
                  <c:v>110.66</c:v>
                </c:pt>
                <c:pt idx="4">
                  <c:v>108.61</c:v>
                </c:pt>
              </c:numCache>
            </c:numRef>
          </c:val>
          <c:smooth val="0"/>
          <c:extLst>
            <c:ext xmlns:c16="http://schemas.microsoft.com/office/drawing/2014/chart" uri="{C3380CC4-5D6E-409C-BE32-E72D297353CC}">
              <c16:uniqueId val="{00000001-2C03-44C1-8894-08C7445BD1D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57.38</c:v>
                </c:pt>
                <c:pt idx="1">
                  <c:v>56.11</c:v>
                </c:pt>
                <c:pt idx="2">
                  <c:v>63.92</c:v>
                </c:pt>
                <c:pt idx="3">
                  <c:v>63.99</c:v>
                </c:pt>
                <c:pt idx="4">
                  <c:v>65.39</c:v>
                </c:pt>
              </c:numCache>
            </c:numRef>
          </c:val>
          <c:extLst>
            <c:ext xmlns:c16="http://schemas.microsoft.com/office/drawing/2014/chart" uri="{C3380CC4-5D6E-409C-BE32-E72D297353CC}">
              <c16:uniqueId val="{00000000-D264-4A63-BE52-577CD8698AA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47.28</c:v>
                </c:pt>
                <c:pt idx="3">
                  <c:v>47.66</c:v>
                </c:pt>
                <c:pt idx="4">
                  <c:v>49.92</c:v>
                </c:pt>
              </c:numCache>
            </c:numRef>
          </c:val>
          <c:smooth val="0"/>
          <c:extLst>
            <c:ext xmlns:c16="http://schemas.microsoft.com/office/drawing/2014/chart" uri="{C3380CC4-5D6E-409C-BE32-E72D297353CC}">
              <c16:uniqueId val="{00000001-D264-4A63-BE52-577CD8698AA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19.32</c:v>
                </c:pt>
                <c:pt idx="1">
                  <c:v>19.16</c:v>
                </c:pt>
                <c:pt idx="2">
                  <c:v>17.53</c:v>
                </c:pt>
                <c:pt idx="3">
                  <c:v>19.16</c:v>
                </c:pt>
                <c:pt idx="4">
                  <c:v>19.07</c:v>
                </c:pt>
              </c:numCache>
            </c:numRef>
          </c:val>
          <c:extLst>
            <c:ext xmlns:c16="http://schemas.microsoft.com/office/drawing/2014/chart" uri="{C3380CC4-5D6E-409C-BE32-E72D297353CC}">
              <c16:uniqueId val="{00000000-9811-448C-B6C1-2B111BEE3A6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12.19</c:v>
                </c:pt>
                <c:pt idx="3">
                  <c:v>15.1</c:v>
                </c:pt>
                <c:pt idx="4">
                  <c:v>16.88</c:v>
                </c:pt>
              </c:numCache>
            </c:numRef>
          </c:val>
          <c:smooth val="0"/>
          <c:extLst>
            <c:ext xmlns:c16="http://schemas.microsoft.com/office/drawing/2014/chart" uri="{C3380CC4-5D6E-409C-BE32-E72D297353CC}">
              <c16:uniqueId val="{00000001-9811-448C-B6C1-2B111BEE3A6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E0-4E9C-BC8F-1ED3D2E542E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3.56</c:v>
                </c:pt>
                <c:pt idx="3">
                  <c:v>2.74</c:v>
                </c:pt>
                <c:pt idx="4">
                  <c:v>3.59</c:v>
                </c:pt>
              </c:numCache>
            </c:numRef>
          </c:val>
          <c:smooth val="0"/>
          <c:extLst>
            <c:ext xmlns:c16="http://schemas.microsoft.com/office/drawing/2014/chart" uri="{C3380CC4-5D6E-409C-BE32-E72D297353CC}">
              <c16:uniqueId val="{00000001-F3E0-4E9C-BC8F-1ED3D2E542E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1056.75</c:v>
                </c:pt>
                <c:pt idx="1">
                  <c:v>1059.26</c:v>
                </c:pt>
                <c:pt idx="2">
                  <c:v>191.68</c:v>
                </c:pt>
                <c:pt idx="3">
                  <c:v>200.55</c:v>
                </c:pt>
                <c:pt idx="4">
                  <c:v>216.65</c:v>
                </c:pt>
              </c:numCache>
            </c:numRef>
          </c:val>
          <c:extLst>
            <c:ext xmlns:c16="http://schemas.microsoft.com/office/drawing/2014/chart" uri="{C3380CC4-5D6E-409C-BE32-E72D297353CC}">
              <c16:uniqueId val="{00000000-8178-4689-8FEF-9713F289EF8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357.34</c:v>
                </c:pt>
                <c:pt idx="3">
                  <c:v>366.03</c:v>
                </c:pt>
                <c:pt idx="4">
                  <c:v>379.08</c:v>
                </c:pt>
              </c:numCache>
            </c:numRef>
          </c:val>
          <c:smooth val="0"/>
          <c:extLst>
            <c:ext xmlns:c16="http://schemas.microsoft.com/office/drawing/2014/chart" uri="{C3380CC4-5D6E-409C-BE32-E72D297353CC}">
              <c16:uniqueId val="{00000001-8178-4689-8FEF-9713F289EF8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338.51</c:v>
                </c:pt>
                <c:pt idx="1">
                  <c:v>353.08</c:v>
                </c:pt>
                <c:pt idx="2">
                  <c:v>679.22</c:v>
                </c:pt>
                <c:pt idx="3">
                  <c:v>644</c:v>
                </c:pt>
                <c:pt idx="4">
                  <c:v>617.59</c:v>
                </c:pt>
              </c:numCache>
            </c:numRef>
          </c:val>
          <c:extLst>
            <c:ext xmlns:c16="http://schemas.microsoft.com/office/drawing/2014/chart" uri="{C3380CC4-5D6E-409C-BE32-E72D297353CC}">
              <c16:uniqueId val="{00000000-91D5-404B-8827-3D5C68EBA04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373.69</c:v>
                </c:pt>
                <c:pt idx="3">
                  <c:v>370.12</c:v>
                </c:pt>
                <c:pt idx="4">
                  <c:v>398.98</c:v>
                </c:pt>
              </c:numCache>
            </c:numRef>
          </c:val>
          <c:smooth val="0"/>
          <c:extLst>
            <c:ext xmlns:c16="http://schemas.microsoft.com/office/drawing/2014/chart" uri="{C3380CC4-5D6E-409C-BE32-E72D297353CC}">
              <c16:uniqueId val="{00000001-91D5-404B-8827-3D5C68EBA04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101.22</c:v>
                </c:pt>
                <c:pt idx="1">
                  <c:v>95.04</c:v>
                </c:pt>
                <c:pt idx="2">
                  <c:v>92.3</c:v>
                </c:pt>
                <c:pt idx="3">
                  <c:v>90.58</c:v>
                </c:pt>
                <c:pt idx="4">
                  <c:v>94.3</c:v>
                </c:pt>
              </c:numCache>
            </c:numRef>
          </c:val>
          <c:extLst>
            <c:ext xmlns:c16="http://schemas.microsoft.com/office/drawing/2014/chart" uri="{C3380CC4-5D6E-409C-BE32-E72D297353CC}">
              <c16:uniqueId val="{00000000-2BE7-4B79-9C8F-F5FD75C084C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99.87</c:v>
                </c:pt>
                <c:pt idx="3">
                  <c:v>100.42</c:v>
                </c:pt>
                <c:pt idx="4">
                  <c:v>98.64</c:v>
                </c:pt>
              </c:numCache>
            </c:numRef>
          </c:val>
          <c:smooth val="0"/>
          <c:extLst>
            <c:ext xmlns:c16="http://schemas.microsoft.com/office/drawing/2014/chart" uri="{C3380CC4-5D6E-409C-BE32-E72D297353CC}">
              <c16:uniqueId val="{00000001-2BE7-4B79-9C8F-F5FD75C084C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188.31</c:v>
                </c:pt>
                <c:pt idx="1">
                  <c:v>202.28</c:v>
                </c:pt>
                <c:pt idx="2">
                  <c:v>230.23</c:v>
                </c:pt>
                <c:pt idx="3">
                  <c:v>234.53</c:v>
                </c:pt>
                <c:pt idx="4">
                  <c:v>227.09</c:v>
                </c:pt>
              </c:numCache>
            </c:numRef>
          </c:val>
          <c:extLst>
            <c:ext xmlns:c16="http://schemas.microsoft.com/office/drawing/2014/chart" uri="{C3380CC4-5D6E-409C-BE32-E72D297353CC}">
              <c16:uniqueId val="{00000000-1F8E-49D3-B914-A842B97B735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171.81</c:v>
                </c:pt>
                <c:pt idx="3">
                  <c:v>171.67</c:v>
                </c:pt>
                <c:pt idx="4">
                  <c:v>178.92</c:v>
                </c:pt>
              </c:numCache>
            </c:numRef>
          </c:val>
          <c:smooth val="0"/>
          <c:extLst>
            <c:ext xmlns:c16="http://schemas.microsoft.com/office/drawing/2014/chart" uri="{C3380CC4-5D6E-409C-BE32-E72D297353CC}">
              <c16:uniqueId val="{00000001-1F8E-49D3-B914-A842B97B735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長崎県　対馬市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30377</v>
      </c>
      <c r="AM8" s="61"/>
      <c r="AN8" s="61"/>
      <c r="AO8" s="61"/>
      <c r="AP8" s="61"/>
      <c r="AQ8" s="61"/>
      <c r="AR8" s="61"/>
      <c r="AS8" s="61"/>
      <c r="AT8" s="52">
        <f>データ!$S$6</f>
        <v>707.42</v>
      </c>
      <c r="AU8" s="53"/>
      <c r="AV8" s="53"/>
      <c r="AW8" s="53"/>
      <c r="AX8" s="53"/>
      <c r="AY8" s="53"/>
      <c r="AZ8" s="53"/>
      <c r="BA8" s="53"/>
      <c r="BB8" s="54">
        <f>データ!$T$6</f>
        <v>42.94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63.49</v>
      </c>
      <c r="J10" s="53"/>
      <c r="K10" s="53"/>
      <c r="L10" s="53"/>
      <c r="M10" s="53"/>
      <c r="N10" s="53"/>
      <c r="O10" s="64"/>
      <c r="P10" s="54">
        <f>データ!$P$6</f>
        <v>99.9</v>
      </c>
      <c r="Q10" s="54"/>
      <c r="R10" s="54"/>
      <c r="S10" s="54"/>
      <c r="T10" s="54"/>
      <c r="U10" s="54"/>
      <c r="V10" s="54"/>
      <c r="W10" s="61">
        <f>データ!$Q$6</f>
        <v>4230</v>
      </c>
      <c r="X10" s="61"/>
      <c r="Y10" s="61"/>
      <c r="Z10" s="61"/>
      <c r="AA10" s="61"/>
      <c r="AB10" s="61"/>
      <c r="AC10" s="61"/>
      <c r="AD10" s="2"/>
      <c r="AE10" s="2"/>
      <c r="AF10" s="2"/>
      <c r="AG10" s="2"/>
      <c r="AH10" s="4"/>
      <c r="AI10" s="4"/>
      <c r="AJ10" s="4"/>
      <c r="AK10" s="4"/>
      <c r="AL10" s="61">
        <f>データ!$U$6</f>
        <v>29945</v>
      </c>
      <c r="AM10" s="61"/>
      <c r="AN10" s="61"/>
      <c r="AO10" s="61"/>
      <c r="AP10" s="61"/>
      <c r="AQ10" s="61"/>
      <c r="AR10" s="61"/>
      <c r="AS10" s="61"/>
      <c r="AT10" s="52">
        <f>データ!$V$6</f>
        <v>58.57</v>
      </c>
      <c r="AU10" s="53"/>
      <c r="AV10" s="53"/>
      <c r="AW10" s="53"/>
      <c r="AX10" s="53"/>
      <c r="AY10" s="53"/>
      <c r="AZ10" s="53"/>
      <c r="BA10" s="53"/>
      <c r="BB10" s="54">
        <f>データ!$W$6</f>
        <v>511.27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xyAr0rv3aVBFAQhbcJhWr0Y2jpUdgfNWpYiGlGBuLOHiRwQZpRIibXOJA6VGhF95KQLWlw4c+UUi13san+AjiQ==" saltValue="AHWggxxpWDSiVQ229jCbS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422096</v>
      </c>
      <c r="D6" s="34">
        <f t="shared" si="3"/>
        <v>46</v>
      </c>
      <c r="E6" s="34">
        <f t="shared" si="3"/>
        <v>1</v>
      </c>
      <c r="F6" s="34">
        <f t="shared" si="3"/>
        <v>0</v>
      </c>
      <c r="G6" s="34">
        <f t="shared" si="3"/>
        <v>1</v>
      </c>
      <c r="H6" s="34" t="str">
        <f t="shared" si="3"/>
        <v>長崎県　対馬市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63.49</v>
      </c>
      <c r="P6" s="35">
        <f t="shared" si="3"/>
        <v>99.9</v>
      </c>
      <c r="Q6" s="35">
        <f t="shared" si="3"/>
        <v>4230</v>
      </c>
      <c r="R6" s="35">
        <f t="shared" si="3"/>
        <v>30377</v>
      </c>
      <c r="S6" s="35">
        <f t="shared" si="3"/>
        <v>707.42</v>
      </c>
      <c r="T6" s="35">
        <f t="shared" si="3"/>
        <v>42.94</v>
      </c>
      <c r="U6" s="35">
        <f t="shared" si="3"/>
        <v>29945</v>
      </c>
      <c r="V6" s="35">
        <f t="shared" si="3"/>
        <v>58.57</v>
      </c>
      <c r="W6" s="35">
        <f t="shared" si="3"/>
        <v>511.27</v>
      </c>
      <c r="X6" s="36">
        <f>IF(X7="",NA(),X7)</f>
        <v>103.76</v>
      </c>
      <c r="Y6" s="36">
        <f t="shared" ref="Y6:AG6" si="4">IF(Y7="",NA(),Y7)</f>
        <v>100.49</v>
      </c>
      <c r="Z6" s="36">
        <f t="shared" si="4"/>
        <v>118.32</v>
      </c>
      <c r="AA6" s="36">
        <f t="shared" si="4"/>
        <v>115.91</v>
      </c>
      <c r="AB6" s="36">
        <f t="shared" si="4"/>
        <v>118.88</v>
      </c>
      <c r="AC6" s="36">
        <f t="shared" si="4"/>
        <v>111.06</v>
      </c>
      <c r="AD6" s="36">
        <f t="shared" si="4"/>
        <v>111.34</v>
      </c>
      <c r="AE6" s="36">
        <f t="shared" si="4"/>
        <v>110.68</v>
      </c>
      <c r="AF6" s="36">
        <f t="shared" si="4"/>
        <v>110.66</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3.56</v>
      </c>
      <c r="AQ6" s="36">
        <f t="shared" si="5"/>
        <v>2.74</v>
      </c>
      <c r="AR6" s="36">
        <f t="shared" si="5"/>
        <v>3.59</v>
      </c>
      <c r="AS6" s="35" t="str">
        <f>IF(AS7="","",IF(AS7="-","【-】","【"&amp;SUBSTITUTE(TEXT(AS7,"#,##0.00"),"-","△")&amp;"】"))</f>
        <v>【1.08】</v>
      </c>
      <c r="AT6" s="36">
        <f>IF(AT7="",NA(),AT7)</f>
        <v>1056.75</v>
      </c>
      <c r="AU6" s="36">
        <f t="shared" ref="AU6:BC6" si="6">IF(AU7="",NA(),AU7)</f>
        <v>1059.26</v>
      </c>
      <c r="AV6" s="36">
        <f t="shared" si="6"/>
        <v>191.68</v>
      </c>
      <c r="AW6" s="36">
        <f t="shared" si="6"/>
        <v>200.55</v>
      </c>
      <c r="AX6" s="36">
        <f t="shared" si="6"/>
        <v>216.65</v>
      </c>
      <c r="AY6" s="36">
        <f t="shared" si="6"/>
        <v>398.29</v>
      </c>
      <c r="AZ6" s="36">
        <f t="shared" si="6"/>
        <v>388.67</v>
      </c>
      <c r="BA6" s="36">
        <f t="shared" si="6"/>
        <v>357.34</v>
      </c>
      <c r="BB6" s="36">
        <f t="shared" si="6"/>
        <v>366.03</v>
      </c>
      <c r="BC6" s="36">
        <f t="shared" si="6"/>
        <v>379.08</v>
      </c>
      <c r="BD6" s="35" t="str">
        <f>IF(BD7="","",IF(BD7="-","【-】","【"&amp;SUBSTITUTE(TEXT(BD7,"#,##0.00"),"-","△")&amp;"】"))</f>
        <v>【264.97】</v>
      </c>
      <c r="BE6" s="36">
        <f>IF(BE7="",NA(),BE7)</f>
        <v>338.51</v>
      </c>
      <c r="BF6" s="36">
        <f t="shared" ref="BF6:BN6" si="7">IF(BF7="",NA(),BF7)</f>
        <v>353.08</v>
      </c>
      <c r="BG6" s="36">
        <f t="shared" si="7"/>
        <v>679.22</v>
      </c>
      <c r="BH6" s="36">
        <f t="shared" si="7"/>
        <v>644</v>
      </c>
      <c r="BI6" s="36">
        <f t="shared" si="7"/>
        <v>617.59</v>
      </c>
      <c r="BJ6" s="36">
        <f t="shared" si="7"/>
        <v>431</v>
      </c>
      <c r="BK6" s="36">
        <f t="shared" si="7"/>
        <v>422.5</v>
      </c>
      <c r="BL6" s="36">
        <f t="shared" si="7"/>
        <v>373.69</v>
      </c>
      <c r="BM6" s="36">
        <f t="shared" si="7"/>
        <v>370.12</v>
      </c>
      <c r="BN6" s="36">
        <f t="shared" si="7"/>
        <v>398.98</v>
      </c>
      <c r="BO6" s="35" t="str">
        <f>IF(BO7="","",IF(BO7="-","【-】","【"&amp;SUBSTITUTE(TEXT(BO7,"#,##0.00"),"-","△")&amp;"】"))</f>
        <v>【266.61】</v>
      </c>
      <c r="BP6" s="36">
        <f>IF(BP7="",NA(),BP7)</f>
        <v>101.22</v>
      </c>
      <c r="BQ6" s="36">
        <f t="shared" ref="BQ6:BY6" si="8">IF(BQ7="",NA(),BQ7)</f>
        <v>95.04</v>
      </c>
      <c r="BR6" s="36">
        <f t="shared" si="8"/>
        <v>92.3</v>
      </c>
      <c r="BS6" s="36">
        <f t="shared" si="8"/>
        <v>90.58</v>
      </c>
      <c r="BT6" s="36">
        <f t="shared" si="8"/>
        <v>94.3</v>
      </c>
      <c r="BU6" s="36">
        <f t="shared" si="8"/>
        <v>100.82</v>
      </c>
      <c r="BV6" s="36">
        <f t="shared" si="8"/>
        <v>101.64</v>
      </c>
      <c r="BW6" s="36">
        <f t="shared" si="8"/>
        <v>99.87</v>
      </c>
      <c r="BX6" s="36">
        <f t="shared" si="8"/>
        <v>100.42</v>
      </c>
      <c r="BY6" s="36">
        <f t="shared" si="8"/>
        <v>98.64</v>
      </c>
      <c r="BZ6" s="35" t="str">
        <f>IF(BZ7="","",IF(BZ7="-","【-】","【"&amp;SUBSTITUTE(TEXT(BZ7,"#,##0.00"),"-","△")&amp;"】"))</f>
        <v>【103.24】</v>
      </c>
      <c r="CA6" s="36">
        <f>IF(CA7="",NA(),CA7)</f>
        <v>188.31</v>
      </c>
      <c r="CB6" s="36">
        <f t="shared" ref="CB6:CJ6" si="9">IF(CB7="",NA(),CB7)</f>
        <v>202.28</v>
      </c>
      <c r="CC6" s="36">
        <f t="shared" si="9"/>
        <v>230.23</v>
      </c>
      <c r="CD6" s="36">
        <f t="shared" si="9"/>
        <v>234.53</v>
      </c>
      <c r="CE6" s="36">
        <f t="shared" si="9"/>
        <v>227.09</v>
      </c>
      <c r="CF6" s="36">
        <f t="shared" si="9"/>
        <v>179.55</v>
      </c>
      <c r="CG6" s="36">
        <f t="shared" si="9"/>
        <v>179.16</v>
      </c>
      <c r="CH6" s="36">
        <f t="shared" si="9"/>
        <v>171.81</v>
      </c>
      <c r="CI6" s="36">
        <f t="shared" si="9"/>
        <v>171.67</v>
      </c>
      <c r="CJ6" s="36">
        <f t="shared" si="9"/>
        <v>178.92</v>
      </c>
      <c r="CK6" s="35" t="str">
        <f>IF(CK7="","",IF(CK7="-","【-】","【"&amp;SUBSTITUTE(TEXT(CK7,"#,##0.00"),"-","△")&amp;"】"))</f>
        <v>【168.38】</v>
      </c>
      <c r="CL6" s="36">
        <f>IF(CL7="",NA(),CL7)</f>
        <v>71.38</v>
      </c>
      <c r="CM6" s="36">
        <f t="shared" ref="CM6:CU6" si="10">IF(CM7="",NA(),CM7)</f>
        <v>67.78</v>
      </c>
      <c r="CN6" s="36">
        <f t="shared" si="10"/>
        <v>63.97</v>
      </c>
      <c r="CO6" s="36">
        <f t="shared" si="10"/>
        <v>61.6</v>
      </c>
      <c r="CP6" s="36">
        <f t="shared" si="10"/>
        <v>58.55</v>
      </c>
      <c r="CQ6" s="36">
        <f t="shared" si="10"/>
        <v>53.52</v>
      </c>
      <c r="CR6" s="36">
        <f t="shared" si="10"/>
        <v>54.24</v>
      </c>
      <c r="CS6" s="36">
        <f t="shared" si="10"/>
        <v>60.03</v>
      </c>
      <c r="CT6" s="36">
        <f t="shared" si="10"/>
        <v>59.74</v>
      </c>
      <c r="CU6" s="36">
        <f t="shared" si="10"/>
        <v>55.14</v>
      </c>
      <c r="CV6" s="35" t="str">
        <f>IF(CV7="","",IF(CV7="-","【-】","【"&amp;SUBSTITUTE(TEXT(CV7,"#,##0.00"),"-","△")&amp;"】"))</f>
        <v>【60.00】</v>
      </c>
      <c r="CW6" s="36">
        <f>IF(CW7="",NA(),CW7)</f>
        <v>66.209999999999994</v>
      </c>
      <c r="CX6" s="36">
        <f t="shared" ref="CX6:DF6" si="11">IF(CX7="",NA(),CX7)</f>
        <v>68.61</v>
      </c>
      <c r="CY6" s="36">
        <f t="shared" si="11"/>
        <v>71.27</v>
      </c>
      <c r="CZ6" s="36">
        <f t="shared" si="11"/>
        <v>71.680000000000007</v>
      </c>
      <c r="DA6" s="36">
        <f t="shared" si="11"/>
        <v>72.83</v>
      </c>
      <c r="DB6" s="36">
        <f t="shared" si="11"/>
        <v>81.459999999999994</v>
      </c>
      <c r="DC6" s="36">
        <f t="shared" si="11"/>
        <v>81.680000000000007</v>
      </c>
      <c r="DD6" s="36">
        <f t="shared" si="11"/>
        <v>84.81</v>
      </c>
      <c r="DE6" s="36">
        <f t="shared" si="11"/>
        <v>84.8</v>
      </c>
      <c r="DF6" s="36">
        <f t="shared" si="11"/>
        <v>81.39</v>
      </c>
      <c r="DG6" s="35" t="str">
        <f>IF(DG7="","",IF(DG7="-","【-】","【"&amp;SUBSTITUTE(TEXT(DG7,"#,##0.00"),"-","△")&amp;"】"))</f>
        <v>【89.80】</v>
      </c>
      <c r="DH6" s="36">
        <f>IF(DH7="",NA(),DH7)</f>
        <v>57.38</v>
      </c>
      <c r="DI6" s="36">
        <f t="shared" ref="DI6:DQ6" si="12">IF(DI7="",NA(),DI7)</f>
        <v>56.11</v>
      </c>
      <c r="DJ6" s="36">
        <f t="shared" si="12"/>
        <v>63.92</v>
      </c>
      <c r="DK6" s="36">
        <f t="shared" si="12"/>
        <v>63.99</v>
      </c>
      <c r="DL6" s="36">
        <f t="shared" si="12"/>
        <v>65.39</v>
      </c>
      <c r="DM6" s="36">
        <f t="shared" si="12"/>
        <v>47.7</v>
      </c>
      <c r="DN6" s="36">
        <f t="shared" si="12"/>
        <v>48.14</v>
      </c>
      <c r="DO6" s="36">
        <f t="shared" si="12"/>
        <v>47.28</v>
      </c>
      <c r="DP6" s="36">
        <f t="shared" si="12"/>
        <v>47.66</v>
      </c>
      <c r="DQ6" s="36">
        <f t="shared" si="12"/>
        <v>49.92</v>
      </c>
      <c r="DR6" s="35" t="str">
        <f>IF(DR7="","",IF(DR7="-","【-】","【"&amp;SUBSTITUTE(TEXT(DR7,"#,##0.00"),"-","△")&amp;"】"))</f>
        <v>【49.59】</v>
      </c>
      <c r="DS6" s="36">
        <f>IF(DS7="",NA(),DS7)</f>
        <v>19.32</v>
      </c>
      <c r="DT6" s="36">
        <f t="shared" ref="DT6:EB6" si="13">IF(DT7="",NA(),DT7)</f>
        <v>19.16</v>
      </c>
      <c r="DU6" s="36">
        <f t="shared" si="13"/>
        <v>17.53</v>
      </c>
      <c r="DV6" s="36">
        <f t="shared" si="13"/>
        <v>19.16</v>
      </c>
      <c r="DW6" s="36">
        <f t="shared" si="13"/>
        <v>19.07</v>
      </c>
      <c r="DX6" s="36">
        <f t="shared" si="13"/>
        <v>7.26</v>
      </c>
      <c r="DY6" s="36">
        <f t="shared" si="13"/>
        <v>11.13</v>
      </c>
      <c r="DZ6" s="36">
        <f t="shared" si="13"/>
        <v>12.19</v>
      </c>
      <c r="EA6" s="36">
        <f t="shared" si="13"/>
        <v>15.1</v>
      </c>
      <c r="EB6" s="36">
        <f t="shared" si="13"/>
        <v>16.88</v>
      </c>
      <c r="EC6" s="35" t="str">
        <f>IF(EC7="","",IF(EC7="-","【-】","【"&amp;SUBSTITUTE(TEXT(EC7,"#,##0.00"),"-","△")&amp;"】"))</f>
        <v>【19.44】</v>
      </c>
      <c r="ED6" s="36">
        <f>IF(ED7="",NA(),ED7)</f>
        <v>1.19</v>
      </c>
      <c r="EE6" s="36">
        <f t="shared" ref="EE6:EM6" si="14">IF(EE7="",NA(),EE7)</f>
        <v>4.55</v>
      </c>
      <c r="EF6" s="36">
        <f t="shared" si="14"/>
        <v>0.37</v>
      </c>
      <c r="EG6" s="36">
        <f t="shared" si="14"/>
        <v>1.81</v>
      </c>
      <c r="EH6" s="36">
        <f t="shared" si="14"/>
        <v>0.05</v>
      </c>
      <c r="EI6" s="36">
        <f t="shared" si="14"/>
        <v>1.65</v>
      </c>
      <c r="EJ6" s="36">
        <f t="shared" si="14"/>
        <v>0.47</v>
      </c>
      <c r="EK6" s="36">
        <f t="shared" si="14"/>
        <v>0.51</v>
      </c>
      <c r="EL6" s="36">
        <f t="shared" si="14"/>
        <v>0.57999999999999996</v>
      </c>
      <c r="EM6" s="36">
        <f t="shared" si="14"/>
        <v>0.52</v>
      </c>
      <c r="EN6" s="35" t="str">
        <f>IF(EN7="","",IF(EN7="-","【-】","【"&amp;SUBSTITUTE(TEXT(EN7,"#,##0.00"),"-","△")&amp;"】"))</f>
        <v>【0.68】</v>
      </c>
    </row>
    <row r="7" spans="1:144" s="37" customFormat="1" x14ac:dyDescent="0.15">
      <c r="A7" s="29"/>
      <c r="B7" s="38">
        <v>2019</v>
      </c>
      <c r="C7" s="38">
        <v>422096</v>
      </c>
      <c r="D7" s="38">
        <v>46</v>
      </c>
      <c r="E7" s="38">
        <v>1</v>
      </c>
      <c r="F7" s="38">
        <v>0</v>
      </c>
      <c r="G7" s="38">
        <v>1</v>
      </c>
      <c r="H7" s="38" t="s">
        <v>93</v>
      </c>
      <c r="I7" s="38" t="s">
        <v>94</v>
      </c>
      <c r="J7" s="38" t="s">
        <v>95</v>
      </c>
      <c r="K7" s="38" t="s">
        <v>96</v>
      </c>
      <c r="L7" s="38" t="s">
        <v>97</v>
      </c>
      <c r="M7" s="38" t="s">
        <v>98</v>
      </c>
      <c r="N7" s="39" t="s">
        <v>99</v>
      </c>
      <c r="O7" s="39">
        <v>63.49</v>
      </c>
      <c r="P7" s="39">
        <v>99.9</v>
      </c>
      <c r="Q7" s="39">
        <v>4230</v>
      </c>
      <c r="R7" s="39">
        <v>30377</v>
      </c>
      <c r="S7" s="39">
        <v>707.42</v>
      </c>
      <c r="T7" s="39">
        <v>42.94</v>
      </c>
      <c r="U7" s="39">
        <v>29945</v>
      </c>
      <c r="V7" s="39">
        <v>58.57</v>
      </c>
      <c r="W7" s="39">
        <v>511.27</v>
      </c>
      <c r="X7" s="39">
        <v>103.76</v>
      </c>
      <c r="Y7" s="39">
        <v>100.49</v>
      </c>
      <c r="Z7" s="39">
        <v>118.32</v>
      </c>
      <c r="AA7" s="39">
        <v>115.91</v>
      </c>
      <c r="AB7" s="39">
        <v>118.88</v>
      </c>
      <c r="AC7" s="39">
        <v>111.06</v>
      </c>
      <c r="AD7" s="39">
        <v>111.34</v>
      </c>
      <c r="AE7" s="39">
        <v>110.68</v>
      </c>
      <c r="AF7" s="39">
        <v>110.66</v>
      </c>
      <c r="AG7" s="39">
        <v>108.61</v>
      </c>
      <c r="AH7" s="39">
        <v>112.01</v>
      </c>
      <c r="AI7" s="39">
        <v>0</v>
      </c>
      <c r="AJ7" s="39">
        <v>0</v>
      </c>
      <c r="AK7" s="39">
        <v>0</v>
      </c>
      <c r="AL7" s="39">
        <v>0</v>
      </c>
      <c r="AM7" s="39">
        <v>0</v>
      </c>
      <c r="AN7" s="39">
        <v>9.35</v>
      </c>
      <c r="AO7" s="39">
        <v>10.130000000000001</v>
      </c>
      <c r="AP7" s="39">
        <v>3.56</v>
      </c>
      <c r="AQ7" s="39">
        <v>2.74</v>
      </c>
      <c r="AR7" s="39">
        <v>3.59</v>
      </c>
      <c r="AS7" s="39">
        <v>1.08</v>
      </c>
      <c r="AT7" s="39">
        <v>1056.75</v>
      </c>
      <c r="AU7" s="39">
        <v>1059.26</v>
      </c>
      <c r="AV7" s="39">
        <v>191.68</v>
      </c>
      <c r="AW7" s="39">
        <v>200.55</v>
      </c>
      <c r="AX7" s="39">
        <v>216.65</v>
      </c>
      <c r="AY7" s="39">
        <v>398.29</v>
      </c>
      <c r="AZ7" s="39">
        <v>388.67</v>
      </c>
      <c r="BA7" s="39">
        <v>357.34</v>
      </c>
      <c r="BB7" s="39">
        <v>366.03</v>
      </c>
      <c r="BC7" s="39">
        <v>379.08</v>
      </c>
      <c r="BD7" s="39">
        <v>264.97000000000003</v>
      </c>
      <c r="BE7" s="39">
        <v>338.51</v>
      </c>
      <c r="BF7" s="39">
        <v>353.08</v>
      </c>
      <c r="BG7" s="39">
        <v>679.22</v>
      </c>
      <c r="BH7" s="39">
        <v>644</v>
      </c>
      <c r="BI7" s="39">
        <v>617.59</v>
      </c>
      <c r="BJ7" s="39">
        <v>431</v>
      </c>
      <c r="BK7" s="39">
        <v>422.5</v>
      </c>
      <c r="BL7" s="39">
        <v>373.69</v>
      </c>
      <c r="BM7" s="39">
        <v>370.12</v>
      </c>
      <c r="BN7" s="39">
        <v>398.98</v>
      </c>
      <c r="BO7" s="39">
        <v>266.61</v>
      </c>
      <c r="BP7" s="39">
        <v>101.22</v>
      </c>
      <c r="BQ7" s="39">
        <v>95.04</v>
      </c>
      <c r="BR7" s="39">
        <v>92.3</v>
      </c>
      <c r="BS7" s="39">
        <v>90.58</v>
      </c>
      <c r="BT7" s="39">
        <v>94.3</v>
      </c>
      <c r="BU7" s="39">
        <v>100.82</v>
      </c>
      <c r="BV7" s="39">
        <v>101.64</v>
      </c>
      <c r="BW7" s="39">
        <v>99.87</v>
      </c>
      <c r="BX7" s="39">
        <v>100.42</v>
      </c>
      <c r="BY7" s="39">
        <v>98.64</v>
      </c>
      <c r="BZ7" s="39">
        <v>103.24</v>
      </c>
      <c r="CA7" s="39">
        <v>188.31</v>
      </c>
      <c r="CB7" s="39">
        <v>202.28</v>
      </c>
      <c r="CC7" s="39">
        <v>230.23</v>
      </c>
      <c r="CD7" s="39">
        <v>234.53</v>
      </c>
      <c r="CE7" s="39">
        <v>227.09</v>
      </c>
      <c r="CF7" s="39">
        <v>179.55</v>
      </c>
      <c r="CG7" s="39">
        <v>179.16</v>
      </c>
      <c r="CH7" s="39">
        <v>171.81</v>
      </c>
      <c r="CI7" s="39">
        <v>171.67</v>
      </c>
      <c r="CJ7" s="39">
        <v>178.92</v>
      </c>
      <c r="CK7" s="39">
        <v>168.38</v>
      </c>
      <c r="CL7" s="39">
        <v>71.38</v>
      </c>
      <c r="CM7" s="39">
        <v>67.78</v>
      </c>
      <c r="CN7" s="39">
        <v>63.97</v>
      </c>
      <c r="CO7" s="39">
        <v>61.6</v>
      </c>
      <c r="CP7" s="39">
        <v>58.55</v>
      </c>
      <c r="CQ7" s="39">
        <v>53.52</v>
      </c>
      <c r="CR7" s="39">
        <v>54.24</v>
      </c>
      <c r="CS7" s="39">
        <v>60.03</v>
      </c>
      <c r="CT7" s="39">
        <v>59.74</v>
      </c>
      <c r="CU7" s="39">
        <v>55.14</v>
      </c>
      <c r="CV7" s="39">
        <v>60</v>
      </c>
      <c r="CW7" s="39">
        <v>66.209999999999994</v>
      </c>
      <c r="CX7" s="39">
        <v>68.61</v>
      </c>
      <c r="CY7" s="39">
        <v>71.27</v>
      </c>
      <c r="CZ7" s="39">
        <v>71.680000000000007</v>
      </c>
      <c r="DA7" s="39">
        <v>72.83</v>
      </c>
      <c r="DB7" s="39">
        <v>81.459999999999994</v>
      </c>
      <c r="DC7" s="39">
        <v>81.680000000000007</v>
      </c>
      <c r="DD7" s="39">
        <v>84.81</v>
      </c>
      <c r="DE7" s="39">
        <v>84.8</v>
      </c>
      <c r="DF7" s="39">
        <v>81.39</v>
      </c>
      <c r="DG7" s="39">
        <v>89.8</v>
      </c>
      <c r="DH7" s="39">
        <v>57.38</v>
      </c>
      <c r="DI7" s="39">
        <v>56.11</v>
      </c>
      <c r="DJ7" s="39">
        <v>63.92</v>
      </c>
      <c r="DK7" s="39">
        <v>63.99</v>
      </c>
      <c r="DL7" s="39">
        <v>65.39</v>
      </c>
      <c r="DM7" s="39">
        <v>47.7</v>
      </c>
      <c r="DN7" s="39">
        <v>48.14</v>
      </c>
      <c r="DO7" s="39">
        <v>47.28</v>
      </c>
      <c r="DP7" s="39">
        <v>47.66</v>
      </c>
      <c r="DQ7" s="39">
        <v>49.92</v>
      </c>
      <c r="DR7" s="39">
        <v>49.59</v>
      </c>
      <c r="DS7" s="39">
        <v>19.32</v>
      </c>
      <c r="DT7" s="39">
        <v>19.16</v>
      </c>
      <c r="DU7" s="39">
        <v>17.53</v>
      </c>
      <c r="DV7" s="39">
        <v>19.16</v>
      </c>
      <c r="DW7" s="39">
        <v>19.07</v>
      </c>
      <c r="DX7" s="39">
        <v>7.26</v>
      </c>
      <c r="DY7" s="39">
        <v>11.13</v>
      </c>
      <c r="DZ7" s="39">
        <v>12.19</v>
      </c>
      <c r="EA7" s="39">
        <v>15.1</v>
      </c>
      <c r="EB7" s="39">
        <v>16.88</v>
      </c>
      <c r="EC7" s="39">
        <v>19.440000000000001</v>
      </c>
      <c r="ED7" s="39">
        <v>1.19</v>
      </c>
      <c r="EE7" s="39">
        <v>4.55</v>
      </c>
      <c r="EF7" s="39">
        <v>0.37</v>
      </c>
      <c r="EG7" s="39">
        <v>1.81</v>
      </c>
      <c r="EH7" s="39">
        <v>0.05</v>
      </c>
      <c r="EI7" s="39">
        <v>1.65</v>
      </c>
      <c r="EJ7" s="39">
        <v>0.47</v>
      </c>
      <c r="EK7" s="39">
        <v>0.51</v>
      </c>
      <c r="EL7" s="39">
        <v>0.57999999999999996</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2021-01-14T02:48:10Z</cp:lastPrinted>
  <dcterms:created xsi:type="dcterms:W3CDTF">2020-12-04T02:15:44Z</dcterms:created>
  <dcterms:modified xsi:type="dcterms:W3CDTF">2021-02-24T01:46:03Z</dcterms:modified>
  <cp:category/>
</cp:coreProperties>
</file>