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1_水道事業\"/>
    </mc:Choice>
  </mc:AlternateContent>
  <xr:revisionPtr revIDLastSave="0" documentId="13_ncr:1_{B4D0B011-ECA0-4122-BB0E-10223666638E}" xr6:coauthVersionLast="45" xr6:coauthVersionMax="45" xr10:uidLastSave="{00000000-0000-0000-0000-000000000000}"/>
  <workbookProtection workbookAlgorithmName="SHA-512" workbookHashValue="u0KX5PufFOkDjk0EiHApbzzHa1COwd6zNY85xeeJ951WIwEeMRqlw52kBOsT0Q+CnhoPNh3F51KDu9xVQcnACA==" workbookSaltValue="vexE6UGaRhw8qeg4oMXTxw==" workbookSpinCount="100000" lockStructure="1"/>
  <bookViews>
    <workbookView xWindow="-120" yWindow="-120" windowWidth="29040" windowHeight="1584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S6" i="5"/>
  <c r="R6" i="5"/>
  <c r="Q6" i="5"/>
  <c r="P6" i="5"/>
  <c r="O6" i="5"/>
  <c r="I10" i="4" s="1"/>
  <c r="N6" i="5"/>
  <c r="B10" i="4" s="1"/>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E85" i="4"/>
  <c r="W10" i="4"/>
  <c r="P10" i="4"/>
  <c r="BB8" i="4"/>
  <c r="AT8" i="4"/>
  <c r="AL8" i="4"/>
  <c r="B6"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<sst xmlns="http://schemas.openxmlformats.org/spreadsheetml/2006/main" count="233" uniqueCount="118">
  <si>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</si>
  <si>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</si>
  <si>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</si>
  <si>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</si>
  <si>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</si>
  <si>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</si>
  <si>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</si>
  <si>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</si>
  <si>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</si>
  <si>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</si>
  <si>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</si>
  <si>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</si>
  <si>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</si>
  <si>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</si>
  <si>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</si>
  <si>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</si>
  <si>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</si>
  <si>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</si>
  <si>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</si>
  <si>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</si>
  <si>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</si>
  <si>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</si>
  <si>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</si>
  <si>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</si>
  <si>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</si>
  <si>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</si>
  <si>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</si>
  <si>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</si>
  <si>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</si>
  <si>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</si>
  <si>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</si>
  <si>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</si>
  <si>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</si>
  <si>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</si>
  <si>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</si>
  <si>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</si>
  <si>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</si>
  <si>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</si>
  <si>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</si>
  <si>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</si>
  <si>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</si>
  <si>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</si>
  <si>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</si>
  <si>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</si>
  <si>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</si>
  <si>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</si>
  <si>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</si>
  <si>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</si>
  <si>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</si>
  <si>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</si>
  <si>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</si>
  <si>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</si>
  <si>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</si>
  <si>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</si>
  <si>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</si>
  <si>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</si>
  <si>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</si>
  <si>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</si>
  <si>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</si>
  <si>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</si>
  <si>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</si>
  <si>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</si>
  <si>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</si>
  <si>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</si>
  <si>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</si>
  <si>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</si>
  <si>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</si>
  <si>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</si>
  <si>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</si>
  <si>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</si>
  <si>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</si>
  <si>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</si>
  <si>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</si>
  <si>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</si>
  <si>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</si>
  <si>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</si>
  <si>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</si>
  <si>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</si>
  <si>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</si>
  <si>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</si>
  <si>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</si>
  <si>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</si>
  <si>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</si>
  <si>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</si>
  <si>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</si>
  <si>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</si>
  <si>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</si>
  <si>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</si>
  <si>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</si>
  <si>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</si>
  <si>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</si>
  <si>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</si>
  <si>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</si>
  <si>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</si>
  <si>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</si>
  <si>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</si>
  <si>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五島市</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</si>
  <si>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</si>
  <si>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</si>
  <si>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</si>
  <si>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</si>
  <si>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</si>
  <si>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</si>
  <si>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</si>
  <si>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</si>
  <si>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</si>
  <si>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</si>
  <si>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</si>
  <si>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</si>
  <si>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</si>
  <si>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</si>
  <si>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</si>
  <si>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</si>
  <si>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</si>
  <si>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</si>
  <si>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rPr>
        <sz val="11"/>
        <color rgb="FFFF0000"/>
        <rFont val="ＭＳ ゴシック"/>
        <family val="3"/>
        <charset val="128"/>
      </rPr>
      <t>①収益的収支比率</t>
    </r>
    <r>
      <rPr>
        <sz val="11"/>
        <color theme="1"/>
        <rFont val="ＭＳ ゴシック"/>
        <family val="3"/>
        <charset val="128"/>
      </rPr>
      <t xml:space="preserve">：令和元年度は類似団体平均値を上回ったものの、事業を経営するために必要な経費を収益で賄えていない状況であり、一般会計からの赤字補てんにより運営している。
</t>
    </r>
    <r>
      <rPr>
        <sz val="11"/>
        <color rgb="FFFF0000"/>
        <rFont val="ＭＳ ゴシック"/>
        <family val="3"/>
        <charset val="128"/>
      </rPr>
      <t>④企業債残高対給水収益比率</t>
    </r>
    <r>
      <rPr>
        <sz val="11"/>
        <color theme="1"/>
        <rFont val="ＭＳ ゴシック"/>
        <family val="3"/>
        <charset val="128"/>
      </rPr>
      <t xml:space="preserve">：平成28年度までは、類似団体平均値をかなり下回っていたが、一部簡易水道の統合により平成29年度以降は類似団体並みとなった。今後の老朽施設の更新による地方債の増加に注意する必要がある。
</t>
    </r>
    <r>
      <rPr>
        <sz val="11"/>
        <color rgb="FFFF0000"/>
        <rFont val="ＭＳ ゴシック"/>
        <family val="3"/>
        <charset val="128"/>
      </rPr>
      <t>⑤料金回収率</t>
    </r>
    <r>
      <rPr>
        <sz val="11"/>
        <color theme="1"/>
        <rFont val="ＭＳ ゴシック"/>
        <family val="3"/>
        <charset val="128"/>
      </rPr>
      <t xml:space="preserve">：平成28年度までは、ほぼ類似団体平均値であったが、一部簡易水道の統合により平成29年度以降は下回っており⑥給水原価の上昇が要因である。
</t>
    </r>
    <r>
      <rPr>
        <sz val="11"/>
        <color rgb="FFFF0000"/>
        <rFont val="ＭＳ ゴシック"/>
        <family val="3"/>
        <charset val="128"/>
      </rPr>
      <t>⑥給水原価</t>
    </r>
    <r>
      <rPr>
        <sz val="11"/>
        <color theme="1"/>
        <rFont val="ＭＳ ゴシック"/>
        <family val="3"/>
        <charset val="128"/>
      </rPr>
      <t xml:space="preserve">：類似団体平均値を上回っている。特に平成29年度以降が大きく上回っているが、一部簡易水道を上水道に統合し残った簡易水道は二次離島地区であるため有収水量に対する費用が大きくなったことが給水原価上昇の要因である。一層の経費削減、有収率向上を図る必要がある。
</t>
    </r>
    <r>
      <rPr>
        <sz val="11"/>
        <color rgb="FFFF0000"/>
        <rFont val="ＭＳ ゴシック"/>
        <family val="3"/>
        <charset val="128"/>
      </rPr>
      <t>⑦施設利用率</t>
    </r>
    <r>
      <rPr>
        <sz val="11"/>
        <color theme="1"/>
        <rFont val="ＭＳ ゴシック"/>
        <family val="3"/>
        <charset val="128"/>
      </rPr>
      <t xml:space="preserve">：平成28年度までは類似団体平均値を上回っていたものの、一部簡易水道を上水道に統合した平成29年度以降は下回っている。今後、給水人口の減少が見込まれることから更新時にはダウンサイジング等を検討する必要がある。
</t>
    </r>
    <r>
      <rPr>
        <sz val="11"/>
        <color rgb="FFFF0000"/>
        <rFont val="ＭＳ ゴシック"/>
        <family val="3"/>
        <charset val="128"/>
      </rPr>
      <t>⑧有収率</t>
    </r>
    <r>
      <rPr>
        <sz val="11"/>
        <color theme="1"/>
        <rFont val="ＭＳ ゴシック"/>
        <family val="3"/>
        <charset val="128"/>
      </rPr>
      <t>：類似団体平均値と比較し、依然として低い状況にある。主として漏水が要因であり、引き続き漏水対策、老朽管路の更新など計画的に取り組む必要がある。</t>
    </r>
    <rPh sb="9" eb="11">
      <t>レイワ</t>
    </rPh>
    <rPh sb="11" eb="14">
      <t>ガンネンド</t>
    </rPh>
    <rPh sb="23" eb="25">
      <t>ウワマワ</t>
    </rPh>
    <rPh sb="140" eb="142">
      <t>ヘイセイ</t>
    </rPh>
    <rPh sb="144" eb="145">
      <t>ネン</t>
    </rPh>
    <rPh sb="145" eb="146">
      <t>ド</t>
    </rPh>
    <rPh sb="146" eb="148">
      <t>イコウ</t>
    </rPh>
    <rPh sb="149" eb="151">
      <t>ルイジ</t>
    </rPh>
    <rPh sb="151" eb="153">
      <t>ダンタイ</t>
    </rPh>
    <rPh sb="153" eb="154">
      <t>ナミ</t>
    </rPh>
    <rPh sb="235" eb="237">
      <t>ヘイセイ</t>
    </rPh>
    <rPh sb="239" eb="240">
      <t>ネン</t>
    </rPh>
    <rPh sb="240" eb="241">
      <t>ド</t>
    </rPh>
    <rPh sb="241" eb="243">
      <t>イコウ</t>
    </rPh>
    <rPh sb="244" eb="246">
      <t>シタマワ</t>
    </rPh>
    <rPh sb="251" eb="253">
      <t>キュウスイ</t>
    </rPh>
    <rPh sb="253" eb="255">
      <t>ゲンカ</t>
    </rPh>
    <rPh sb="256" eb="258">
      <t>ジョウショウ</t>
    </rPh>
    <rPh sb="259" eb="261">
      <t>ヨウイン</t>
    </rPh>
    <rPh sb="280" eb="282">
      <t>ウワマワ</t>
    </rPh>
    <rPh sb="287" eb="288">
      <t>トク</t>
    </rPh>
    <rPh sb="289" eb="291">
      <t>ヘイセイ</t>
    </rPh>
    <rPh sb="293" eb="294">
      <t>ネン</t>
    </rPh>
    <rPh sb="294" eb="295">
      <t>ド</t>
    </rPh>
    <rPh sb="295" eb="297">
      <t>イコウ</t>
    </rPh>
    <rPh sb="298" eb="299">
      <t>オオ</t>
    </rPh>
    <rPh sb="301" eb="303">
      <t>ウワマワ</t>
    </rPh>
    <rPh sb="309" eb="311">
      <t>イチブ</t>
    </rPh>
    <rPh sb="311" eb="313">
      <t>カンイ</t>
    </rPh>
    <rPh sb="313" eb="315">
      <t>スイドウ</t>
    </rPh>
    <rPh sb="316" eb="319">
      <t>ジョウスイドウ</t>
    </rPh>
    <rPh sb="320" eb="322">
      <t>トウゴウ</t>
    </rPh>
    <rPh sb="323" eb="324">
      <t>ノコ</t>
    </rPh>
    <rPh sb="326" eb="328">
      <t>カンイ</t>
    </rPh>
    <rPh sb="328" eb="330">
      <t>スイドウ</t>
    </rPh>
    <rPh sb="331" eb="332">
      <t>２</t>
    </rPh>
    <rPh sb="332" eb="333">
      <t>ジ</t>
    </rPh>
    <rPh sb="333" eb="335">
      <t>リトウ</t>
    </rPh>
    <rPh sb="335" eb="337">
      <t>チク</t>
    </rPh>
    <rPh sb="342" eb="344">
      <t>ユウシュウ</t>
    </rPh>
    <rPh sb="344" eb="346">
      <t>スイリョウ</t>
    </rPh>
    <rPh sb="347" eb="348">
      <t>タイ</t>
    </rPh>
    <rPh sb="350" eb="352">
      <t>ヒヨウ</t>
    </rPh>
    <rPh sb="353" eb="354">
      <t>オオ</t>
    </rPh>
    <rPh sb="362" eb="364">
      <t>キュウスイ</t>
    </rPh>
    <rPh sb="380" eb="382">
      <t>サクゲン</t>
    </rPh>
    <rPh sb="414" eb="416">
      <t>ルイジ</t>
    </rPh>
    <rPh sb="416" eb="418">
      <t>ダンタイ</t>
    </rPh>
    <rPh sb="418" eb="421">
      <t>ヘイキンチ</t>
    </rPh>
    <rPh sb="422" eb="424">
      <t>ウワマワ</t>
    </rPh>
    <rPh sb="432" eb="434">
      <t>イチブ</t>
    </rPh>
    <rPh sb="434" eb="438">
      <t>カンイスイドウ</t>
    </rPh>
    <rPh sb="439" eb="442">
      <t>ジョウスイドウ</t>
    </rPh>
    <rPh sb="443" eb="445">
      <t>トウゴウ</t>
    </rPh>
    <rPh sb="447" eb="449">
      <t>ヘイセイ</t>
    </rPh>
    <rPh sb="451" eb="452">
      <t>ネン</t>
    </rPh>
    <rPh sb="452" eb="453">
      <t>ド</t>
    </rPh>
    <rPh sb="453" eb="455">
      <t>イコウ</t>
    </rPh>
    <rPh sb="456" eb="458">
      <t>シタマワ</t>
    </rPh>
    <rPh sb="463" eb="465">
      <t>コンゴ</t>
    </rPh>
    <rPh sb="466" eb="468">
      <t>キュウスイ</t>
    </rPh>
    <rPh sb="468" eb="470">
      <t>ジンコウ</t>
    </rPh>
    <rPh sb="471" eb="473">
      <t>ゲンショウ</t>
    </rPh>
    <rPh sb="474" eb="476">
      <t>ミコ</t>
    </rPh>
    <rPh sb="483" eb="485">
      <t>コウシン</t>
    </rPh>
    <rPh sb="485" eb="486">
      <t>ジ</t>
    </rPh>
    <rPh sb="496" eb="497">
      <t>トウ</t>
    </rPh>
    <rPh sb="498" eb="500">
      <t>ケントウ</t>
    </rPh>
    <rPh sb="502" eb="504">
      <t>ヒツヨウ</t>
    </rPh>
    <rPh sb="539" eb="540">
      <t>シュ</t>
    </rPh>
    <rPh sb="546" eb="548">
      <t>ヨウイン</t>
    </rPh>
    <rPh sb="552" eb="553">
      <t>ヒ</t>
    </rPh>
    <rPh sb="554" eb="555">
      <t>ツヅ</t>
    </rPh>
    <rPh sb="556" eb="560">
      <t>ロウスイタイサク</t>
    </rPh>
    <rPh sb="561" eb="563">
      <t>ロウキュウ</t>
    </rPh>
    <rPh sb="563" eb="565">
      <t>カンロ</t>
    </rPh>
    <rPh sb="566" eb="568">
      <t>コウシン</t>
    </rPh>
    <rPh sb="570" eb="573">
      <t>ケイカクテキ</t>
    </rPh>
    <rPh sb="574" eb="575">
      <t>ト</t>
    </rPh>
    <rPh sb="576" eb="577">
      <t>ク</t>
    </rPh>
    <rPh sb="578" eb="580">
      <t>ヒツヨウ</t>
    </rPh>
    <phoneticPr fontId="4"/>
  </si>
  <si>
    <r>
      <rPr>
        <sz val="11"/>
        <color rgb="FFFF0000"/>
        <rFont val="ＭＳ ゴシック"/>
        <family val="3"/>
        <charset val="128"/>
      </rPr>
      <t>③管路更新率</t>
    </r>
    <r>
      <rPr>
        <sz val="11"/>
        <color theme="1"/>
        <rFont val="ＭＳ ゴシック"/>
        <family val="3"/>
        <charset val="128"/>
      </rPr>
      <t>：平成29年4月の一部簡易水道の上水道への統合や令和2年4月に残りの簡易水道を法適化
し水道事業会計へ一本化するに当たり、その移行準備として類似団体平均値より高い比率で管路更新を進めてきている。しかし総体としては老朽化が進行しており、計画的に更新を進めていく必要がある。</t>
    </r>
    <rPh sb="37" eb="38">
      <t>ノコ</t>
    </rPh>
    <rPh sb="40" eb="44">
      <t>カンイスイドウ</t>
    </rPh>
    <rPh sb="50" eb="56">
      <t>スイドウジギョウカイケイ</t>
    </rPh>
    <rPh sb="57" eb="60">
      <t>イッポンカ</t>
    </rPh>
    <phoneticPr fontId="4"/>
  </si>
  <si>
    <t>　管路の老朽化が進んでおり、今後の管路更新の費用が増大することが予想される。しかし、人口減少などにより給水収益は年々減少してきており、経営の効率化などの抜本的な見直しを進めていく必要がある。令和2年4月に法適化を予定しているので、経営環境が大きく変動することになる。経営戦略に基づき、経常的経費の削減、計画的な人材育成と技術継承、施設の長寿命化・更新・統廃合など中長期的な視点で経営を行っていく必要がある。</t>
    <rPh sb="95" eb="97">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</si>
</sst>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1.59</c:v>
                </c:pt>
                <c:pt idx="1">
                  <c:v>1.23</c:v>
                </c:pt>
                <c:pt idx="2">
                  <c:v>1.56</c:v>
                </c:pt>
                <c:pt idx="3">
                  <c:v>0.65</c:v>
                </c:pt>
                <c:pt idx="4">
                  <c:v>4.1399999999999997</c:v>
                </c:pt>
              </c:numCache>
            </c:numRef>
          </c:val>
          <c:extLst>
            <c:ext xmlns:c16="http://schemas.microsoft.com/office/drawing/2014/chart" uri="{C3380CC4-5D6E-409C-BE32-E72D297353CC}">
              <c16:uniqueId val="{00000000-84D1-4A10-9CA7-EB72B18B0E37}"/>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0.43</c:v>
                </c:pt>
                <c:pt idx="2">
                  <c:v>0.72</c:v>
                </c:pt>
                <c:pt idx="3">
                  <c:v>0.53</c:v>
                </c:pt>
                <c:pt idx="4">
                  <c:v>0.71</c:v>
                </c:pt>
              </c:numCache>
            </c:numRef>
          </c:val>
          <c:smooth val="0"/>
          <c:extLst>
            <c:ext xmlns:c16="http://schemas.microsoft.com/office/drawing/2014/chart" uri="{C3380CC4-5D6E-409C-BE32-E72D297353CC}">
              <c16:uniqueId val="{00000001-84D1-4A10-9CA7-EB72B18B0E37}"/>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60.04</c:v>
                </c:pt>
                <c:pt idx="1">
                  <c:v>63.29</c:v>
                </c:pt>
                <c:pt idx="2">
                  <c:v>54.09</c:v>
                </c:pt>
                <c:pt idx="3">
                  <c:v>55.32</c:v>
                </c:pt>
                <c:pt idx="4">
                  <c:v>48.64</c:v>
                </c:pt>
              </c:numCache>
            </c:numRef>
          </c:val>
          <c:extLst>
            <c:ext xmlns:c16="http://schemas.microsoft.com/office/drawing/2014/chart" uri="{C3380CC4-5D6E-409C-BE32-E72D297353CC}">
              <c16:uniqueId val="{00000000-B77D-4F75-A56B-ADE5571809F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59.87</c:v>
                </c:pt>
                <c:pt idx="1">
                  <c:v>59.59</c:v>
                </c:pt>
                <c:pt idx="2">
                  <c:v>57.3</c:v>
                </c:pt>
                <c:pt idx="3">
                  <c:v>56.76</c:v>
                </c:pt>
                <c:pt idx="4">
                  <c:v>56.04</c:v>
                </c:pt>
              </c:numCache>
            </c:numRef>
          </c:val>
          <c:smooth val="0"/>
          <c:extLst>
            <c:ext xmlns:c16="http://schemas.microsoft.com/office/drawing/2014/chart" uri="{C3380CC4-5D6E-409C-BE32-E72D297353CC}">
              <c16:uniqueId val="{00000001-B77D-4F75-A56B-ADE5571809F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72.13</c:v>
                </c:pt>
                <c:pt idx="1">
                  <c:v>68.23</c:v>
                </c:pt>
                <c:pt idx="2">
                  <c:v>68.349999999999994</c:v>
                </c:pt>
                <c:pt idx="3">
                  <c:v>64.77</c:v>
                </c:pt>
                <c:pt idx="4">
                  <c:v>68.8</c:v>
                </c:pt>
              </c:numCache>
            </c:numRef>
          </c:val>
          <c:extLst>
            <c:ext xmlns:c16="http://schemas.microsoft.com/office/drawing/2014/chart" uri="{C3380CC4-5D6E-409C-BE32-E72D297353CC}">
              <c16:uniqueId val="{00000000-B62D-44B0-97ED-4876242D63F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75.48</c:v>
                </c:pt>
                <c:pt idx="1">
                  <c:v>74.64</c:v>
                </c:pt>
                <c:pt idx="2">
                  <c:v>72.42</c:v>
                </c:pt>
                <c:pt idx="3">
                  <c:v>73.069999999999993</c:v>
                </c:pt>
                <c:pt idx="4">
                  <c:v>72.78</c:v>
                </c:pt>
              </c:numCache>
            </c:numRef>
          </c:val>
          <c:smooth val="0"/>
          <c:extLst>
            <c:ext xmlns:c16="http://schemas.microsoft.com/office/drawing/2014/chart" uri="{C3380CC4-5D6E-409C-BE32-E72D297353CC}">
              <c16:uniqueId val="{00000001-B62D-44B0-97ED-4876242D63F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77.569999999999993</c:v>
                </c:pt>
                <c:pt idx="1">
                  <c:v>75.34</c:v>
                </c:pt>
                <c:pt idx="2">
                  <c:v>75.12</c:v>
                </c:pt>
                <c:pt idx="3">
                  <c:v>74.12</c:v>
                </c:pt>
                <c:pt idx="4">
                  <c:v>79.95</c:v>
                </c:pt>
              </c:numCache>
            </c:numRef>
          </c:val>
          <c:extLst>
            <c:ext xmlns:c16="http://schemas.microsoft.com/office/drawing/2014/chart" uri="{C3380CC4-5D6E-409C-BE32-E72D297353CC}">
              <c16:uniqueId val="{00000000-6B33-4A5B-941F-9D2D9B47D08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76.02</c:v>
                </c:pt>
                <c:pt idx="1">
                  <c:v>77.66</c:v>
                </c:pt>
                <c:pt idx="2">
                  <c:v>78.510000000000005</c:v>
                </c:pt>
                <c:pt idx="3">
                  <c:v>77.91</c:v>
                </c:pt>
                <c:pt idx="4">
                  <c:v>79.099999999999994</c:v>
                </c:pt>
              </c:numCache>
            </c:numRef>
          </c:val>
          <c:smooth val="0"/>
          <c:extLst>
            <c:ext xmlns:c16="http://schemas.microsoft.com/office/drawing/2014/chart" uri="{C3380CC4-5D6E-409C-BE32-E72D297353CC}">
              <c16:uniqueId val="{00000001-6B33-4A5B-941F-9D2D9B47D08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D2-4C49-9FE8-CBCA467E917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D2-4C49-9FE8-CBCA467E917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9F-4D21-922E-EABA63E35767}"/>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9F-4D21-922E-EABA63E35767}"/>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87-4265-B9BC-5CF0E6771761}"/>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87-4265-B9BC-5CF0E6771761}"/>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71-411A-BCBD-79E41698B453}"/>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71-411A-BCBD-79E41698B453}"/>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710.18</c:v>
                </c:pt>
                <c:pt idx="1">
                  <c:v>681.53</c:v>
                </c:pt>
                <c:pt idx="2">
                  <c:v>1067.9100000000001</c:v>
                </c:pt>
                <c:pt idx="3">
                  <c:v>1009.68</c:v>
                </c:pt>
                <c:pt idx="4">
                  <c:v>1144.51</c:v>
                </c:pt>
              </c:numCache>
            </c:numRef>
          </c:val>
          <c:extLst>
            <c:ext xmlns:c16="http://schemas.microsoft.com/office/drawing/2014/chart" uri="{C3380CC4-5D6E-409C-BE32-E72D297353CC}">
              <c16:uniqueId val="{00000000-935B-4D33-8793-CC732DEA64D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1246.73</c:v>
                </c:pt>
                <c:pt idx="1">
                  <c:v>1281.51</c:v>
                </c:pt>
                <c:pt idx="2">
                  <c:v>1061.58</c:v>
                </c:pt>
                <c:pt idx="3">
                  <c:v>1007.7</c:v>
                </c:pt>
                <c:pt idx="4">
                  <c:v>1018.52</c:v>
                </c:pt>
              </c:numCache>
            </c:numRef>
          </c:val>
          <c:smooth val="0"/>
          <c:extLst>
            <c:ext xmlns:c16="http://schemas.microsoft.com/office/drawing/2014/chart" uri="{C3380CC4-5D6E-409C-BE32-E72D297353CC}">
              <c16:uniqueId val="{00000001-935B-4D33-8793-CC732DEA64D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54.78</c:v>
                </c:pt>
                <c:pt idx="1">
                  <c:v>54.22</c:v>
                </c:pt>
                <c:pt idx="2">
                  <c:v>35.909999999999997</c:v>
                </c:pt>
                <c:pt idx="3">
                  <c:v>33.5</c:v>
                </c:pt>
                <c:pt idx="4">
                  <c:v>35.25</c:v>
                </c:pt>
              </c:numCache>
            </c:numRef>
          </c:val>
          <c:extLst>
            <c:ext xmlns:c16="http://schemas.microsoft.com/office/drawing/2014/chart" uri="{C3380CC4-5D6E-409C-BE32-E72D297353CC}">
              <c16:uniqueId val="{00000000-3CCB-49EB-A64A-DF12693D2A2B}"/>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54.33</c:v>
                </c:pt>
                <c:pt idx="1">
                  <c:v>55.02</c:v>
                </c:pt>
                <c:pt idx="2">
                  <c:v>58.52</c:v>
                </c:pt>
                <c:pt idx="3">
                  <c:v>59.22</c:v>
                </c:pt>
                <c:pt idx="4">
                  <c:v>58.79</c:v>
                </c:pt>
              </c:numCache>
            </c:numRef>
          </c:val>
          <c:smooth val="0"/>
          <c:extLst>
            <c:ext xmlns:c16="http://schemas.microsoft.com/office/drawing/2014/chart" uri="{C3380CC4-5D6E-409C-BE32-E72D297353CC}">
              <c16:uniqueId val="{00000001-3CCB-49EB-A64A-DF12693D2A2B}"/>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380.35</c:v>
                </c:pt>
                <c:pt idx="1">
                  <c:v>384.14</c:v>
                </c:pt>
                <c:pt idx="2">
                  <c:v>591.69000000000005</c:v>
                </c:pt>
                <c:pt idx="3">
                  <c:v>636.99</c:v>
                </c:pt>
                <c:pt idx="4">
                  <c:v>594.51</c:v>
                </c:pt>
              </c:numCache>
            </c:numRef>
          </c:val>
          <c:extLst>
            <c:ext xmlns:c16="http://schemas.microsoft.com/office/drawing/2014/chart" uri="{C3380CC4-5D6E-409C-BE32-E72D297353CC}">
              <c16:uniqueId val="{00000000-15A1-4102-BA8E-4C51B543BDC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341.05</c:v>
                </c:pt>
                <c:pt idx="1">
                  <c:v>330.62</c:v>
                </c:pt>
                <c:pt idx="2">
                  <c:v>296.3</c:v>
                </c:pt>
                <c:pt idx="3">
                  <c:v>292.89999999999998</c:v>
                </c:pt>
                <c:pt idx="4">
                  <c:v>298.25</c:v>
                </c:pt>
              </c:numCache>
            </c:numRef>
          </c:val>
          <c:smooth val="0"/>
          <c:extLst>
            <c:ext xmlns:c16="http://schemas.microsoft.com/office/drawing/2014/chart" uri="{C3380CC4-5D6E-409C-BE32-E72D297353CC}">
              <c16:uniqueId val="{00000001-15A1-4102-BA8E-4C51B543BDC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O87" sqref="BO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長崎県　五島市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36704</v>
      </c>
      <c r="AM8" s="51"/>
      <c r="AN8" s="51"/>
      <c r="AO8" s="51"/>
      <c r="AP8" s="51"/>
      <c r="AQ8" s="51"/>
      <c r="AR8" s="51"/>
      <c r="AS8" s="51"/>
      <c r="AT8" s="47">
        <f>データ!$S$6</f>
        <v>420.12</v>
      </c>
      <c r="AU8" s="47"/>
      <c r="AV8" s="47"/>
      <c r="AW8" s="47"/>
      <c r="AX8" s="47"/>
      <c r="AY8" s="47"/>
      <c r="AZ8" s="47"/>
      <c r="BA8" s="47"/>
      <c r="BB8" s="47">
        <f>データ!$T$6</f>
        <v>87.37</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94.01</v>
      </c>
      <c r="Q10" s="47"/>
      <c r="R10" s="47"/>
      <c r="S10" s="47"/>
      <c r="T10" s="47"/>
      <c r="U10" s="47"/>
      <c r="V10" s="47"/>
      <c r="W10" s="51">
        <f>データ!$Q$6</f>
        <v>1870</v>
      </c>
      <c r="X10" s="51"/>
      <c r="Y10" s="51"/>
      <c r="Z10" s="51"/>
      <c r="AA10" s="51"/>
      <c r="AB10" s="51"/>
      <c r="AC10" s="51"/>
      <c r="AD10" s="2"/>
      <c r="AE10" s="2"/>
      <c r="AF10" s="2"/>
      <c r="AG10" s="2"/>
      <c r="AH10" s="2"/>
      <c r="AI10" s="2"/>
      <c r="AJ10" s="2"/>
      <c r="AK10" s="2"/>
      <c r="AL10" s="51">
        <f>データ!$U$6</f>
        <v>2449</v>
      </c>
      <c r="AM10" s="51"/>
      <c r="AN10" s="51"/>
      <c r="AO10" s="51"/>
      <c r="AP10" s="51"/>
      <c r="AQ10" s="51"/>
      <c r="AR10" s="51"/>
      <c r="AS10" s="51"/>
      <c r="AT10" s="47">
        <f>データ!$V$6</f>
        <v>0.9</v>
      </c>
      <c r="AU10" s="47"/>
      <c r="AV10" s="47"/>
      <c r="AW10" s="47"/>
      <c r="AX10" s="47"/>
      <c r="AY10" s="47"/>
      <c r="AZ10" s="47"/>
      <c r="BA10" s="47"/>
      <c r="BB10" s="47">
        <f>データ!$W$6</f>
        <v>2721.11</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115</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116</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117</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MovLBBJ8roTtXatQ9VfdKU1CQgXdSSaoNIchaxkwZBZ5DplrNZgX9ZmjA/6dEG5aN9rPNTBzePdOrmjO3MFVNA==" saltValue="wK4tmH3JTkSFLaG/wdIoZ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422118</v>
      </c>
      <c r="D6" s="34">
        <f t="shared" si="3"/>
        <v>47</v>
      </c>
      <c r="E6" s="34">
        <f t="shared" si="3"/>
        <v>1</v>
      </c>
      <c r="F6" s="34">
        <f t="shared" si="3"/>
        <v>0</v>
      </c>
      <c r="G6" s="34">
        <f t="shared" si="3"/>
        <v>0</v>
      </c>
      <c r="H6" s="34" t="str">
        <f t="shared" si="3"/>
        <v>長崎県　五島市</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94.01</v>
      </c>
      <c r="Q6" s="35">
        <f t="shared" si="3"/>
        <v>1870</v>
      </c>
      <c r="R6" s="35">
        <f t="shared" si="3"/>
        <v>36704</v>
      </c>
      <c r="S6" s="35">
        <f t="shared" si="3"/>
        <v>420.12</v>
      </c>
      <c r="T6" s="35">
        <f t="shared" si="3"/>
        <v>87.37</v>
      </c>
      <c r="U6" s="35">
        <f t="shared" si="3"/>
        <v>2449</v>
      </c>
      <c r="V6" s="35">
        <f t="shared" si="3"/>
        <v>0.9</v>
      </c>
      <c r="W6" s="35">
        <f t="shared" si="3"/>
        <v>2721.11</v>
      </c>
      <c r="X6" s="36">
        <f>IF(X7="",NA(),X7)</f>
        <v>77.569999999999993</v>
      </c>
      <c r="Y6" s="36">
        <f t="shared" ref="Y6:AG6" si="4">IF(Y7="",NA(),Y7)</f>
        <v>75.34</v>
      </c>
      <c r="Z6" s="36">
        <f t="shared" si="4"/>
        <v>75.12</v>
      </c>
      <c r="AA6" s="36">
        <f t="shared" si="4"/>
        <v>74.12</v>
      </c>
      <c r="AB6" s="36">
        <f t="shared" si="4"/>
        <v>79.95</v>
      </c>
      <c r="AC6" s="36">
        <f t="shared" si="4"/>
        <v>76.02</v>
      </c>
      <c r="AD6" s="36">
        <f t="shared" si="4"/>
        <v>77.66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710.18</v>
      </c>
      <c r="BF6" s="36">
        <f t="shared" ref="BF6:BN6" si="7">IF(BF7="",NA(),BF7)</f>
        <v>681.53</v>
      </c>
      <c r="BG6" s="36">
        <f t="shared" si="7"/>
        <v>1067.9100000000001</v>
      </c>
      <c r="BH6" s="36">
        <f t="shared" si="7"/>
        <v>1009.68</v>
      </c>
      <c r="BI6" s="36">
        <f t="shared" si="7"/>
        <v>1144.51</v>
      </c>
      <c r="BJ6" s="36">
        <f t="shared" si="7"/>
        <v>1246.73</v>
      </c>
      <c r="BK6" s="36">
        <f t="shared" si="7"/>
        <v>1281.51</v>
      </c>
      <c r="BL6" s="36">
        <f t="shared" si="7"/>
        <v>1061.58</v>
      </c>
      <c r="BM6" s="36">
        <f t="shared" si="7"/>
        <v>1007.7</v>
      </c>
      <c r="BN6" s="36">
        <f t="shared" si="7"/>
        <v>1018.52</v>
      </c>
      <c r="BO6" s="35" t="str">
        <f>IF(BO7="","",IF(BO7="-","【-】","【"&amp;SUBSTITUTE(TEXT(BO7,"#,##0.00"),"-","△")&amp;"】"))</f>
        <v>【1,084.05】</v>
      </c>
      <c r="BP6" s="36">
        <f>IF(BP7="",NA(),BP7)</f>
        <v>54.78</v>
      </c>
      <c r="BQ6" s="36">
        <f t="shared" ref="BQ6:BY6" si="8">IF(BQ7="",NA(),BQ7)</f>
        <v>54.22</v>
      </c>
      <c r="BR6" s="36">
        <f t="shared" si="8"/>
        <v>35.909999999999997</v>
      </c>
      <c r="BS6" s="36">
        <f t="shared" si="8"/>
        <v>33.5</v>
      </c>
      <c r="BT6" s="36">
        <f t="shared" si="8"/>
        <v>35.25</v>
      </c>
      <c r="BU6" s="36">
        <f t="shared" si="8"/>
        <v>54.33</v>
      </c>
      <c r="BV6" s="36">
        <f t="shared" si="8"/>
        <v>55.02</v>
      </c>
      <c r="BW6" s="36">
        <f t="shared" si="8"/>
        <v>58.52</v>
      </c>
      <c r="BX6" s="36">
        <f t="shared" si="8"/>
        <v>59.22</v>
      </c>
      <c r="BY6" s="36">
        <f t="shared" si="8"/>
        <v>58.79</v>
      </c>
      <c r="BZ6" s="35" t="str">
        <f>IF(BZ7="","",IF(BZ7="-","【-】","【"&amp;SUBSTITUTE(TEXT(BZ7,"#,##0.00"),"-","△")&amp;"】"))</f>
        <v>【53.46】</v>
      </c>
      <c r="CA6" s="36">
        <f>IF(CA7="",NA(),CA7)</f>
        <v>380.35</v>
      </c>
      <c r="CB6" s="36">
        <f t="shared" ref="CB6:CJ6" si="9">IF(CB7="",NA(),CB7)</f>
        <v>384.14</v>
      </c>
      <c r="CC6" s="36">
        <f t="shared" si="9"/>
        <v>591.69000000000005</v>
      </c>
      <c r="CD6" s="36">
        <f t="shared" si="9"/>
        <v>636.99</v>
      </c>
      <c r="CE6" s="36">
        <f t="shared" si="9"/>
        <v>594.51</v>
      </c>
      <c r="CF6" s="36">
        <f t="shared" si="9"/>
        <v>341.05</v>
      </c>
      <c r="CG6" s="36">
        <f t="shared" si="9"/>
        <v>330.62</v>
      </c>
      <c r="CH6" s="36">
        <f t="shared" si="9"/>
        <v>296.3</v>
      </c>
      <c r="CI6" s="36">
        <f t="shared" si="9"/>
        <v>292.89999999999998</v>
      </c>
      <c r="CJ6" s="36">
        <f t="shared" si="9"/>
        <v>298.25</v>
      </c>
      <c r="CK6" s="35" t="str">
        <f>IF(CK7="","",IF(CK7="-","【-】","【"&amp;SUBSTITUTE(TEXT(CK7,"#,##0.00"),"-","△")&amp;"】"))</f>
        <v>【300.47】</v>
      </c>
      <c r="CL6" s="36">
        <f>IF(CL7="",NA(),CL7)</f>
        <v>60.04</v>
      </c>
      <c r="CM6" s="36">
        <f t="shared" ref="CM6:CU6" si="10">IF(CM7="",NA(),CM7)</f>
        <v>63.29</v>
      </c>
      <c r="CN6" s="36">
        <f t="shared" si="10"/>
        <v>54.09</v>
      </c>
      <c r="CO6" s="36">
        <f t="shared" si="10"/>
        <v>55.32</v>
      </c>
      <c r="CP6" s="36">
        <f t="shared" si="10"/>
        <v>48.64</v>
      </c>
      <c r="CQ6" s="36">
        <f t="shared" si="10"/>
        <v>59.87</v>
      </c>
      <c r="CR6" s="36">
        <f t="shared" si="10"/>
        <v>59.59</v>
      </c>
      <c r="CS6" s="36">
        <f t="shared" si="10"/>
        <v>57.3</v>
      </c>
      <c r="CT6" s="36">
        <f t="shared" si="10"/>
        <v>56.76</v>
      </c>
      <c r="CU6" s="36">
        <f t="shared" si="10"/>
        <v>56.04</v>
      </c>
      <c r="CV6" s="35" t="str">
        <f>IF(CV7="","",IF(CV7="-","【-】","【"&amp;SUBSTITUTE(TEXT(CV7,"#,##0.00"),"-","△")&amp;"】"))</f>
        <v>【54.90】</v>
      </c>
      <c r="CW6" s="36">
        <f>IF(CW7="",NA(),CW7)</f>
        <v>72.13</v>
      </c>
      <c r="CX6" s="36">
        <f t="shared" ref="CX6:DF6" si="11">IF(CX7="",NA(),CX7)</f>
        <v>68.23</v>
      </c>
      <c r="CY6" s="36">
        <f t="shared" si="11"/>
        <v>68.349999999999994</v>
      </c>
      <c r="CZ6" s="36">
        <f t="shared" si="11"/>
        <v>64.77</v>
      </c>
      <c r="DA6" s="36">
        <f t="shared" si="11"/>
        <v>68.8</v>
      </c>
      <c r="DB6" s="36">
        <f t="shared" si="11"/>
        <v>75.48</v>
      </c>
      <c r="DC6" s="36">
        <f t="shared" si="11"/>
        <v>74.64</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1.59</v>
      </c>
      <c r="EE6" s="36">
        <f t="shared" ref="EE6:EM6" si="14">IF(EE7="",NA(),EE7)</f>
        <v>1.23</v>
      </c>
      <c r="EF6" s="36">
        <f t="shared" si="14"/>
        <v>1.56</v>
      </c>
      <c r="EG6" s="36">
        <f t="shared" si="14"/>
        <v>0.65</v>
      </c>
      <c r="EH6" s="36">
        <f t="shared" si="14"/>
        <v>4.1399999999999997</v>
      </c>
      <c r="EI6" s="36">
        <f t="shared" si="14"/>
        <v>0.54</v>
      </c>
      <c r="EJ6" s="36">
        <f t="shared" si="14"/>
        <v>0.43</v>
      </c>
      <c r="EK6" s="36">
        <f t="shared" si="14"/>
        <v>0.72</v>
      </c>
      <c r="EL6" s="36">
        <f t="shared" si="14"/>
        <v>0.53</v>
      </c>
      <c r="EM6" s="36">
        <f t="shared" si="14"/>
        <v>0.71</v>
      </c>
      <c r="EN6" s="35" t="str">
        <f>IF(EN7="","",IF(EN7="-","【-】","【"&amp;SUBSTITUTE(TEXT(EN7,"#,##0.00"),"-","△")&amp;"】"))</f>
        <v>【0.56】</v>
      </c>
    </row>
    <row r="7" spans="1:144" s="37" customFormat="1" x14ac:dyDescent="0.15">
      <c r="A7" s="29"/>
      <c r="B7" s="38">
        <v>2019</v>
      </c>
      <c r="C7" s="38">
        <v>422118</v>
      </c>
      <c r="D7" s="38">
        <v>47</v>
      </c>
      <c r="E7" s="38">
        <v>1</v>
      </c>
      <c r="F7" s="38">
        <v>0</v>
      </c>
      <c r="G7" s="38">
        <v>0</v>
      </c>
      <c r="H7" s="38" t="s">
        <v>96</v>
      </c>
      <c r="I7" s="38" t="s">
        <v>97</v>
      </c>
      <c r="J7" s="38" t="s">
        <v>98</v>
      </c>
      <c r="K7" s="38" t="s">
        <v>99</v>
      </c>
      <c r="L7" s="38" t="s">
        <v>100</v>
      </c>
      <c r="M7" s="38" t="s">
        <v>101</v>
      </c>
      <c r="N7" s="39" t="s">
        <v>102</v>
      </c>
      <c r="O7" s="39" t="s">
        <v>103</v>
      </c>
      <c r="P7" s="39">
        <v>94.01</v>
      </c>
      <c r="Q7" s="39">
        <v>1870</v>
      </c>
      <c r="R7" s="39">
        <v>36704</v>
      </c>
      <c r="S7" s="39">
        <v>420.12</v>
      </c>
      <c r="T7" s="39">
        <v>87.37</v>
      </c>
      <c r="U7" s="39">
        <v>2449</v>
      </c>
      <c r="V7" s="39">
        <v>0.9</v>
      </c>
      <c r="W7" s="39">
        <v>2721.11</v>
      </c>
      <c r="X7" s="39">
        <v>77.569999999999993</v>
      </c>
      <c r="Y7" s="39">
        <v>75.34</v>
      </c>
      <c r="Z7" s="39">
        <v>75.12</v>
      </c>
      <c r="AA7" s="39">
        <v>74.12</v>
      </c>
      <c r="AB7" s="39">
        <v>79.95</v>
      </c>
      <c r="AC7" s="39">
        <v>76.02</v>
      </c>
      <c r="AD7" s="39">
        <v>77.66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710.18</v>
      </c>
      <c r="BF7" s="39">
        <v>681.53</v>
      </c>
      <c r="BG7" s="39">
        <v>1067.9100000000001</v>
      </c>
      <c r="BH7" s="39">
        <v>1009.68</v>
      </c>
      <c r="BI7" s="39">
        <v>1144.51</v>
      </c>
      <c r="BJ7" s="39">
        <v>1246.73</v>
      </c>
      <c r="BK7" s="39">
        <v>1281.51</v>
      </c>
      <c r="BL7" s="39">
        <v>1061.58</v>
      </c>
      <c r="BM7" s="39">
        <v>1007.7</v>
      </c>
      <c r="BN7" s="39">
        <v>1018.52</v>
      </c>
      <c r="BO7" s="39">
        <v>1084.05</v>
      </c>
      <c r="BP7" s="39">
        <v>54.78</v>
      </c>
      <c r="BQ7" s="39">
        <v>54.22</v>
      </c>
      <c r="BR7" s="39">
        <v>35.909999999999997</v>
      </c>
      <c r="BS7" s="39">
        <v>33.5</v>
      </c>
      <c r="BT7" s="39">
        <v>35.25</v>
      </c>
      <c r="BU7" s="39">
        <v>54.33</v>
      </c>
      <c r="BV7" s="39">
        <v>55.02</v>
      </c>
      <c r="BW7" s="39">
        <v>58.52</v>
      </c>
      <c r="BX7" s="39">
        <v>59.22</v>
      </c>
      <c r="BY7" s="39">
        <v>58.79</v>
      </c>
      <c r="BZ7" s="39">
        <v>53.46</v>
      </c>
      <c r="CA7" s="39">
        <v>380.35</v>
      </c>
      <c r="CB7" s="39">
        <v>384.14</v>
      </c>
      <c r="CC7" s="39">
        <v>591.69000000000005</v>
      </c>
      <c r="CD7" s="39">
        <v>636.99</v>
      </c>
      <c r="CE7" s="39">
        <v>594.51</v>
      </c>
      <c r="CF7" s="39">
        <v>341.05</v>
      </c>
      <c r="CG7" s="39">
        <v>330.62</v>
      </c>
      <c r="CH7" s="39">
        <v>296.3</v>
      </c>
      <c r="CI7" s="39">
        <v>292.89999999999998</v>
      </c>
      <c r="CJ7" s="39">
        <v>298.25</v>
      </c>
      <c r="CK7" s="39">
        <v>300.47000000000003</v>
      </c>
      <c r="CL7" s="39">
        <v>60.04</v>
      </c>
      <c r="CM7" s="39">
        <v>63.29</v>
      </c>
      <c r="CN7" s="39">
        <v>54.09</v>
      </c>
      <c r="CO7" s="39">
        <v>55.32</v>
      </c>
      <c r="CP7" s="39">
        <v>48.64</v>
      </c>
      <c r="CQ7" s="39">
        <v>59.87</v>
      </c>
      <c r="CR7" s="39">
        <v>59.59</v>
      </c>
      <c r="CS7" s="39">
        <v>57.3</v>
      </c>
      <c r="CT7" s="39">
        <v>56.76</v>
      </c>
      <c r="CU7" s="39">
        <v>56.04</v>
      </c>
      <c r="CV7" s="39">
        <v>54.9</v>
      </c>
      <c r="CW7" s="39">
        <v>72.13</v>
      </c>
      <c r="CX7" s="39">
        <v>68.23</v>
      </c>
      <c r="CY7" s="39">
        <v>68.349999999999994</v>
      </c>
      <c r="CZ7" s="39">
        <v>64.77</v>
      </c>
      <c r="DA7" s="39">
        <v>68.8</v>
      </c>
      <c r="DB7" s="39">
        <v>75.48</v>
      </c>
      <c r="DC7" s="39">
        <v>74.64</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1.59</v>
      </c>
      <c r="EE7" s="39">
        <v>1.23</v>
      </c>
      <c r="EF7" s="39">
        <v>1.56</v>
      </c>
      <c r="EG7" s="39">
        <v>0.65</v>
      </c>
      <c r="EH7" s="39">
        <v>4.1399999999999997</v>
      </c>
      <c r="EI7" s="39">
        <v>0.54</v>
      </c>
      <c r="EJ7" s="39">
        <v>0.43</v>
      </c>
      <c r="EK7" s="39">
        <v>0.72</v>
      </c>
      <c r="EL7" s="39">
        <v>0.53</v>
      </c>
      <c r="EM7" s="39">
        <v>0.71</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112</v>
      </c>
      <c r="D13" t="s">
        <v>111</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dcterms:created xsi:type="dcterms:W3CDTF">2020-12-04T02:22:36Z</dcterms:created>
  <dcterms:modified xsi:type="dcterms:W3CDTF">2021-02-24T01:48:26Z</dcterms:modified>
  <cp:category/>
</cp:coreProperties>
</file>