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81DD9782-07D5-45A3-AC00-580A8E322012}" xr6:coauthVersionLast="45" xr6:coauthVersionMax="45" xr10:uidLastSave="{00000000-0000-0000-0000-000000000000}"/>
  <workbookProtection workbookAlgorithmName="SHA-512" workbookHashValue="ogKgySnnZiLyUJ8fJ7NFXtL1AzJyVDHrxPxkW8O7FDqwnfYJo58IrV7rLzgNPyC5e17qb02uDkWT8QoqynI7qQ==" workbookSaltValue="M5iEyu7vcFrAuZPybmkXa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P10" i="4"/>
  <c r="AT8" i="4"/>
  <c r="AL8" i="4"/>
  <c r="W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<sst xmlns="http://schemas.openxmlformats.org/spreadsheetml/2006/main" count="236" uniqueCount="120">
  <si>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</si>
  <si>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</si>
  <si>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</si>
  <si>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</si>
  <si>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</si>
  <si>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</si>
  <si>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</si>
  <si>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</si>
  <si>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</si>
  <si>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</si>
  <si>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</si>
  <si>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</si>
  <si>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</si>
  <si>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</si>
  <si>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</si>
  <si>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</si>
  <si>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</si>
  <si>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</si>
  <si>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</si>
  <si>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</si>
  <si>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</si>
  <si>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</si>
  <si>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</si>
  <si>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</si>
  <si>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</si>
  <si>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</si>
  <si>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</si>
  <si>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</si>
  <si>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</si>
  <si>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</si>
  <si>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</si>
  <si>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</si>
  <si>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</si>
  <si>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</si>
  <si>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</si>
  <si>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</si>
  <si>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</si>
  <si>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</si>
  <si>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</si>
  <si>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</si>
  <si>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</si>
  <si>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</si>
  <si>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</si>
  <si>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</si>
  <si>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</si>
  <si>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</si>
  <si>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</si>
  <si>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</si>
  <si>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</si>
  <si>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</si>
  <si>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</si>
  <si>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</si>
  <si>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</si>
  <si>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</si>
  <si>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</si>
  <si>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</si>
  <si>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</si>
  <si>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</si>
  <si>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</si>
  <si>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</si>
  <si>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</si>
  <si>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</si>
  <si>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</si>
  <si>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</si>
  <si>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</si>
  <si>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</si>
  <si>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</si>
  <si>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</si>
  <si>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</si>
  <si>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</si>
  <si>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</si>
  <si>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</si>
  <si>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</si>
  <si>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</si>
  <si>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</si>
  <si>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</si>
  <si>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</si>
  <si>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</si>
  <si>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</si>
  <si>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</si>
  <si>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</si>
  <si>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</si>
  <si>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</si>
  <si>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</si>
  <si>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</si>
  <si>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</si>
  <si>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</si>
  <si>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</si>
  <si>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</si>
  <si>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</si>
  <si>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</si>
  <si>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</si>
  <si>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</si>
  <si>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</si>
  <si>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</si>
  <si>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</si>
  <si>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</si>
  <si>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</si>
  <si>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</si>
  <si>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</si>
  <si>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</si>
  <si>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</si>
  <si>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</si>
  <si>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</si>
  <si>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</si>
  <si>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</si>
  <si>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</si>
  <si>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</si>
  <si>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</si>
  <si>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</si>
  <si>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</si>
  <si>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</si>
  <si>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</si>
  <si>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</si>
  <si>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</si>
  <si>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</si>
  <si>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</si>
  <si>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本市の漁業集落排水施設は、平成3年度から平成10年度にかけて供用が開始された施設であり、施設の老朽化の状況は異なるが、今後各施設の老朽化が進んでいく。
　適切な維持管理及びその効率化に努め、事故の未然防止や維持管理費用の抑制を図っていく必要がある。</t>
    <phoneticPr fontId="4"/>
  </si>
  <si>
    <t xml:space="preserve">　施設の老朽化状況を把握するために平成28年度から3か年で機能診断調査を実施した。その結果を踏まえ、計画的な修繕、改築及び公共下水道との接続についての構想を策定しているところであり、今後、各施設を2040年までに公共下水道へ接続をすることにより、効率化を図ることとしている。
　なお、公共下水道への接続による費用対効果が見込めない施設については、人口の減少等、社会情勢の変化に応じた施設規模の適正化を図り、効率的な事業運営によりコストの縮減を図っていく。
              </t>
    <phoneticPr fontId="4"/>
  </si>
  <si>
    <t>　「①収益的収支比率」は、近年は単年度の収支が黒字であることを示す100%を下回る50～60%台を推移している厳しい状況にあり、収支の不足分は一般会計からの繰入金により補填している。
　「④企業債残高対事業規模比率」については、企業債残高が減少していることから、前年度より減少している。
※H30決算統計時に地方債の償還に要する経費を負担する一般会計からの繰入金を見込んでいなかったことから例年に比べ数値が上昇しているが、例年どおり繰入金の見込みを差し引くと当該値は245.75となる。
　「⑤経費回収率」は、類似団体平均値と同程度であるものの40%台で推移しており、これは、使用料について公共下水道と同様の水準とする一方で、小規模な処理施設が分散しているため、維持管理費に多額の費用を要しているためである。
　「⑥汚水処理原価」は、類似団体平均値を上回っており、汚水処理費の削減に取り組むとともに、公共下水道への接続や施設規模の適正化を図っていく必要がある。
　「⑦施設利用率」は類似団体平均値と同程度ではあるものの30％台であり、今後、施設の統廃合など一層の効率的な運用が必要となる。
　「⑧水洗化率」は、類似団体平均値を上回っているが、今後も水洗化勧奨を行い、使用料収入の確保に努める。</t>
    <rPh sb="114" eb="116">
      <t>キギョウ</t>
    </rPh>
    <rPh sb="116" eb="117">
      <t>サイ</t>
    </rPh>
    <rPh sb="117" eb="119">
      <t>ザンダカ</t>
    </rPh>
    <rPh sb="120" eb="122">
      <t>ゲンショウ</t>
    </rPh>
    <rPh sb="131" eb="134">
      <t>ゼンネンド</t>
    </rPh>
    <rPh sb="136" eb="138">
      <t>ゲンショウ</t>
    </rPh>
    <rPh sb="473" eb="476">
      <t>ドウテイド</t>
    </rPh>
    <rPh sb="486" eb="487">
      <t>ダイ</t>
    </rPh>
    <rPh sb="494" eb="496">
      <t>シセツ</t>
    </rPh>
    <rPh sb="497" eb="500">
      <t>トウハイゴウ</t>
    </rPh>
    <rPh sb="502" eb="504">
      <t>イッソウ</t>
    </rPh>
    <rPh sb="505" eb="508">
      <t>コウリツテキ</t>
    </rPh>
    <rPh sb="509" eb="511">
      <t>ウンヨウ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</si>
</sst>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E1-464A-9D80-030565E7798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0.01</c:v>
                </c:pt>
                <c:pt idx="2">
                  <c:v>0.09</c:v>
                </c:pt>
                <c:pt idx="3">
                  <c:v>0.02</c:v>
                </c:pt>
                <c:pt idx="4">
                  <c:v>0.01</c:v>
                </c:pt>
              </c:numCache>
            </c:numRef>
          </c:val>
          <c:smooth val="0"/>
          <c:extLst>
            <c:ext xmlns:c16="http://schemas.microsoft.com/office/drawing/2014/chart" uri="{C3380CC4-5D6E-409C-BE32-E72D297353CC}">
              <c16:uniqueId val="{00000001-61E1-464A-9D80-030565E7798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37.78</c:v>
                </c:pt>
                <c:pt idx="1">
                  <c:v>36.9</c:v>
                </c:pt>
                <c:pt idx="2">
                  <c:v>36.01</c:v>
                </c:pt>
                <c:pt idx="3">
                  <c:v>33.99</c:v>
                </c:pt>
                <c:pt idx="4">
                  <c:v>34.61</c:v>
                </c:pt>
              </c:numCache>
            </c:numRef>
          </c:val>
          <c:extLst>
            <c:ext xmlns:c16="http://schemas.microsoft.com/office/drawing/2014/chart" uri="{C3380CC4-5D6E-409C-BE32-E72D297353CC}">
              <c16:uniqueId val="{00000000-7893-45C0-975F-0743D3E9D99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35.64</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7893-45C0-975F-0743D3E9D99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84.52</c:v>
                </c:pt>
                <c:pt idx="1">
                  <c:v>85.44</c:v>
                </c:pt>
                <c:pt idx="2">
                  <c:v>86.99</c:v>
                </c:pt>
                <c:pt idx="3">
                  <c:v>87.54</c:v>
                </c:pt>
                <c:pt idx="4">
                  <c:v>88.36</c:v>
                </c:pt>
              </c:numCache>
            </c:numRef>
          </c:val>
          <c:extLst>
            <c:ext xmlns:c16="http://schemas.microsoft.com/office/drawing/2014/chart" uri="{C3380CC4-5D6E-409C-BE32-E72D297353CC}">
              <c16:uniqueId val="{00000000-6292-4DFD-844C-79FDC7CE051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82.92</c:v>
                </c:pt>
                <c:pt idx="1">
                  <c:v>79.989999999999995</c:v>
                </c:pt>
                <c:pt idx="2">
                  <c:v>79.98</c:v>
                </c:pt>
                <c:pt idx="3">
                  <c:v>80.8</c:v>
                </c:pt>
                <c:pt idx="4">
                  <c:v>79.2</c:v>
                </c:pt>
              </c:numCache>
            </c:numRef>
          </c:val>
          <c:smooth val="0"/>
          <c:extLst>
            <c:ext xmlns:c16="http://schemas.microsoft.com/office/drawing/2014/chart" uri="{C3380CC4-5D6E-409C-BE32-E72D297353CC}">
              <c16:uniqueId val="{00000001-6292-4DFD-844C-79FDC7CE051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62.02</c:v>
                </c:pt>
                <c:pt idx="1">
                  <c:v>56.36</c:v>
                </c:pt>
                <c:pt idx="2">
                  <c:v>59.86</c:v>
                </c:pt>
                <c:pt idx="3">
                  <c:v>57.61</c:v>
                </c:pt>
                <c:pt idx="4">
                  <c:v>60.7</c:v>
                </c:pt>
              </c:numCache>
            </c:numRef>
          </c:val>
          <c:extLst>
            <c:ext xmlns:c16="http://schemas.microsoft.com/office/drawing/2014/chart" uri="{C3380CC4-5D6E-409C-BE32-E72D297353CC}">
              <c16:uniqueId val="{00000000-4F0B-403C-9739-5EADB9F53C1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0B-403C-9739-5EADB9F53C1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FE-44EA-8CCC-B5EE11EC168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FE-44EA-8CCC-B5EE11EC168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A0-4910-A7F9-3F19644DA96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A0-4910-A7F9-3F19644DA96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74-4814-985F-8FD281286A4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74-4814-985F-8FD281286A4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B8-4855-948C-C28B36ECFBF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B8-4855-948C-C28B36ECFBF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316.67</c:v>
                </c:pt>
                <c:pt idx="1">
                  <c:v>288.8</c:v>
                </c:pt>
                <c:pt idx="2">
                  <c:v>266.57</c:v>
                </c:pt>
                <c:pt idx="3">
                  <c:v>623.87</c:v>
                </c:pt>
                <c:pt idx="4">
                  <c:v>205.77</c:v>
                </c:pt>
              </c:numCache>
            </c:numRef>
          </c:val>
          <c:extLst>
            <c:ext xmlns:c16="http://schemas.microsoft.com/office/drawing/2014/chart" uri="{C3380CC4-5D6E-409C-BE32-E72D297353CC}">
              <c16:uniqueId val="{00000000-9563-4001-A126-129D2F8F121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1029.24</c:v>
                </c:pt>
                <c:pt idx="1">
                  <c:v>1063.93</c:v>
                </c:pt>
                <c:pt idx="2">
                  <c:v>1060.8599999999999</c:v>
                </c:pt>
                <c:pt idx="3">
                  <c:v>1006.65</c:v>
                </c:pt>
                <c:pt idx="4">
                  <c:v>998.42</c:v>
                </c:pt>
              </c:numCache>
            </c:numRef>
          </c:val>
          <c:smooth val="0"/>
          <c:extLst>
            <c:ext xmlns:c16="http://schemas.microsoft.com/office/drawing/2014/chart" uri="{C3380CC4-5D6E-409C-BE32-E72D297353CC}">
              <c16:uniqueId val="{00000001-9563-4001-A126-129D2F8F121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50.19</c:v>
                </c:pt>
                <c:pt idx="1">
                  <c:v>44.1</c:v>
                </c:pt>
                <c:pt idx="2">
                  <c:v>47.68</c:v>
                </c:pt>
                <c:pt idx="3">
                  <c:v>44.97</c:v>
                </c:pt>
                <c:pt idx="4">
                  <c:v>48.43</c:v>
                </c:pt>
              </c:numCache>
            </c:numRef>
          </c:val>
          <c:extLst>
            <c:ext xmlns:c16="http://schemas.microsoft.com/office/drawing/2014/chart" uri="{C3380CC4-5D6E-409C-BE32-E72D297353CC}">
              <c16:uniqueId val="{00000000-02F8-4069-AB6D-EE56DC6CD5A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43.13</c:v>
                </c:pt>
                <c:pt idx="1">
                  <c:v>46.26</c:v>
                </c:pt>
                <c:pt idx="2">
                  <c:v>45.81</c:v>
                </c:pt>
                <c:pt idx="3">
                  <c:v>43.43</c:v>
                </c:pt>
                <c:pt idx="4">
                  <c:v>41.41</c:v>
                </c:pt>
              </c:numCache>
            </c:numRef>
          </c:val>
          <c:smooth val="0"/>
          <c:extLst>
            <c:ext xmlns:c16="http://schemas.microsoft.com/office/drawing/2014/chart" uri="{C3380CC4-5D6E-409C-BE32-E72D297353CC}">
              <c16:uniqueId val="{00000001-02F8-4069-AB6D-EE56DC6CD5A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425.38</c:v>
                </c:pt>
                <c:pt idx="1">
                  <c:v>488.31</c:v>
                </c:pt>
                <c:pt idx="2">
                  <c:v>448.48</c:v>
                </c:pt>
                <c:pt idx="3">
                  <c:v>469.11</c:v>
                </c:pt>
                <c:pt idx="4">
                  <c:v>453.78</c:v>
                </c:pt>
              </c:numCache>
            </c:numRef>
          </c:val>
          <c:extLst>
            <c:ext xmlns:c16="http://schemas.microsoft.com/office/drawing/2014/chart" uri="{C3380CC4-5D6E-409C-BE32-E72D297353CC}">
              <c16:uniqueId val="{00000000-908C-4582-B639-9A6DCDE14CE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392.03</c:v>
                </c:pt>
                <c:pt idx="1">
                  <c:v>376.4</c:v>
                </c:pt>
                <c:pt idx="2">
                  <c:v>383.92</c:v>
                </c:pt>
                <c:pt idx="3">
                  <c:v>400.44</c:v>
                </c:pt>
                <c:pt idx="4">
                  <c:v>417.56</c:v>
                </c:pt>
              </c:numCache>
            </c:numRef>
          </c:val>
          <c:smooth val="0"/>
          <c:extLst>
            <c:ext xmlns:c16="http://schemas.microsoft.com/office/drawing/2014/chart" uri="{C3380CC4-5D6E-409C-BE32-E72D297353CC}">
              <c16:uniqueId val="{00000001-908C-4582-B639-9A6DCDE14CE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長崎市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非設置</v>
      </c>
      <c r="AE8" s="73"/>
      <c r="AF8" s="73"/>
      <c r="AG8" s="73"/>
      <c r="AH8" s="73"/>
      <c r="AI8" s="73"/>
      <c r="AJ8" s="73"/>
      <c r="AK8" s="3"/>
      <c r="AL8" s="69">
        <f>データ!S6</f>
        <v>416405</v>
      </c>
      <c r="AM8" s="69"/>
      <c r="AN8" s="69"/>
      <c r="AO8" s="69"/>
      <c r="AP8" s="69"/>
      <c r="AQ8" s="69"/>
      <c r="AR8" s="69"/>
      <c r="AS8" s="69"/>
      <c r="AT8" s="68">
        <f>データ!T6</f>
        <v>405.86</v>
      </c>
      <c r="AU8" s="68"/>
      <c r="AV8" s="68"/>
      <c r="AW8" s="68"/>
      <c r="AX8" s="68"/>
      <c r="AY8" s="68"/>
      <c r="AZ8" s="68"/>
      <c r="BA8" s="68"/>
      <c r="BB8" s="68">
        <f>データ!U6</f>
        <v>1025.98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0.6</v>
      </c>
      <c r="Q10" s="68"/>
      <c r="R10" s="68"/>
      <c r="S10" s="68"/>
      <c r="T10" s="68"/>
      <c r="U10" s="68"/>
      <c r="V10" s="68"/>
      <c r="W10" s="68">
        <f>データ!Q6</f>
        <v>92.55</v>
      </c>
      <c r="X10" s="68"/>
      <c r="Y10" s="68"/>
      <c r="Z10" s="68"/>
      <c r="AA10" s="68"/>
      <c r="AB10" s="68"/>
      <c r="AC10" s="68"/>
      <c r="AD10" s="69">
        <f>データ!R6</f>
        <v>3300</v>
      </c>
      <c r="AE10" s="69"/>
      <c r="AF10" s="69"/>
      <c r="AG10" s="69"/>
      <c r="AH10" s="69"/>
      <c r="AI10" s="69"/>
      <c r="AJ10" s="69"/>
      <c r="AK10" s="2"/>
      <c r="AL10" s="69">
        <f>データ!V6</f>
        <v>2474</v>
      </c>
      <c r="AM10" s="69"/>
      <c r="AN10" s="69"/>
      <c r="AO10" s="69"/>
      <c r="AP10" s="69"/>
      <c r="AQ10" s="69"/>
      <c r="AR10" s="69"/>
      <c r="AS10" s="69"/>
      <c r="AT10" s="68">
        <f>データ!W6</f>
        <v>1.4</v>
      </c>
      <c r="AU10" s="68"/>
      <c r="AV10" s="68"/>
      <c r="AW10" s="68"/>
      <c r="AX10" s="68"/>
      <c r="AY10" s="68"/>
      <c r="AZ10" s="68"/>
      <c r="BA10" s="68"/>
      <c r="BB10" s="68">
        <f>データ!X6</f>
        <v>1767.14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44</v>
      </c>
      <c r="N86" s="26" t="s">
        <v>45</v>
      </c>
      <c r="O86" s="26" t="str">
        <f>データ!EO6</f>
        <v>【0.01】</v>
      </c>
    </row>
  </sheetData>
  <sheetProtection algorithmName="SHA-512" hashValue="esiZEEVcM9LTIj8X2V5Dlsw6U902+B/SoV5xe4lGTYdZnTF2L0v7fKAgWxyziRKYpo+dl5RqIW3j3NfPUxkmUg==" saltValue="pFJRlmId7tIVfNRUizAxs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422011</v>
      </c>
      <c r="D6" s="33">
        <f t="shared" si="3"/>
        <v>47</v>
      </c>
      <c r="E6" s="33">
        <f t="shared" si="3"/>
        <v>17</v>
      </c>
      <c r="F6" s="33">
        <f t="shared" si="3"/>
        <v>6</v>
      </c>
      <c r="G6" s="33">
        <f t="shared" si="3"/>
        <v>0</v>
      </c>
      <c r="H6" s="33" t="str">
        <f t="shared" si="3"/>
        <v>長崎県　長崎市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0.6</v>
      </c>
      <c r="Q6" s="34">
        <f t="shared" si="3"/>
        <v>92.55</v>
      </c>
      <c r="R6" s="34">
        <f t="shared" si="3"/>
        <v>3300</v>
      </c>
      <c r="S6" s="34">
        <f t="shared" si="3"/>
        <v>416405</v>
      </c>
      <c r="T6" s="34">
        <f t="shared" si="3"/>
        <v>405.86</v>
      </c>
      <c r="U6" s="34">
        <f t="shared" si="3"/>
        <v>1025.98</v>
      </c>
      <c r="V6" s="34">
        <f t="shared" si="3"/>
        <v>2474</v>
      </c>
      <c r="W6" s="34">
        <f t="shared" si="3"/>
        <v>1.4</v>
      </c>
      <c r="X6" s="34">
        <f t="shared" si="3"/>
        <v>1767.14</v>
      </c>
      <c r="Y6" s="35">
        <f>IF(Y7="",NA(),Y7)</f>
        <v>62.02</v>
      </c>
      <c r="Z6" s="35">
        <f t="shared" ref="Z6:AH6" si="4">IF(Z7="",NA(),Z7)</f>
        <v>56.36</v>
      </c>
      <c r="AA6" s="35">
        <f t="shared" si="4"/>
        <v>59.86</v>
      </c>
      <c r="AB6" s="35">
        <f t="shared" si="4"/>
        <v>57.61</v>
      </c>
      <c r="AC6" s="35">
        <f t="shared" si="4"/>
        <v>60.7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316.67</v>
      </c>
      <c r="BG6" s="35">
        <f t="shared" ref="BG6:BO6" si="7">IF(BG7="",NA(),BG7)</f>
        <v>288.8</v>
      </c>
      <c r="BH6" s="35">
        <f t="shared" si="7"/>
        <v>266.57</v>
      </c>
      <c r="BI6" s="35">
        <f t="shared" si="7"/>
        <v>623.87</v>
      </c>
      <c r="BJ6" s="35">
        <f t="shared" si="7"/>
        <v>205.77</v>
      </c>
      <c r="BK6" s="35">
        <f t="shared" si="7"/>
        <v>1029.24</v>
      </c>
      <c r="BL6" s="35">
        <f t="shared" si="7"/>
        <v>1063.93</v>
      </c>
      <c r="BM6" s="35">
        <f t="shared" si="7"/>
        <v>1060.8599999999999</v>
      </c>
      <c r="BN6" s="35">
        <f t="shared" si="7"/>
        <v>1006.65</v>
      </c>
      <c r="BO6" s="35">
        <f t="shared" si="7"/>
        <v>998.42</v>
      </c>
      <c r="BP6" s="34" t="str">
        <f>IF(BP7="","",IF(BP7="-","【-】","【"&amp;SUBSTITUTE(TEXT(BP7,"#,##0.00"),"-","△")&amp;"】"))</f>
        <v>【953.26】</v>
      </c>
      <c r="BQ6" s="35">
        <f>IF(BQ7="",NA(),BQ7)</f>
        <v>50.19</v>
      </c>
      <c r="BR6" s="35">
        <f t="shared" ref="BR6:BZ6" si="8">IF(BR7="",NA(),BR7)</f>
        <v>44.1</v>
      </c>
      <c r="BS6" s="35">
        <f t="shared" si="8"/>
        <v>47.68</v>
      </c>
      <c r="BT6" s="35">
        <f t="shared" si="8"/>
        <v>44.97</v>
      </c>
      <c r="BU6" s="35">
        <f t="shared" si="8"/>
        <v>48.43</v>
      </c>
      <c r="BV6" s="35">
        <f t="shared" si="8"/>
        <v>43.13</v>
      </c>
      <c r="BW6" s="35">
        <f t="shared" si="8"/>
        <v>46.26</v>
      </c>
      <c r="BX6" s="35">
        <f t="shared" si="8"/>
        <v>45.81</v>
      </c>
      <c r="BY6" s="35">
        <f t="shared" si="8"/>
        <v>43.43</v>
      </c>
      <c r="BZ6" s="35">
        <f t="shared" si="8"/>
        <v>41.41</v>
      </c>
      <c r="CA6" s="34" t="str">
        <f>IF(CA7="","",IF(CA7="-","【-】","【"&amp;SUBSTITUTE(TEXT(CA7,"#,##0.00"),"-","△")&amp;"】"))</f>
        <v>【45.31】</v>
      </c>
      <c r="CB6" s="35">
        <f>IF(CB7="",NA(),CB7)</f>
        <v>425.38</v>
      </c>
      <c r="CC6" s="35">
        <f t="shared" ref="CC6:CK6" si="9">IF(CC7="",NA(),CC7)</f>
        <v>488.31</v>
      </c>
      <c r="CD6" s="35">
        <f t="shared" si="9"/>
        <v>448.48</v>
      </c>
      <c r="CE6" s="35">
        <f t="shared" si="9"/>
        <v>469.11</v>
      </c>
      <c r="CF6" s="35">
        <f t="shared" si="9"/>
        <v>453.78</v>
      </c>
      <c r="CG6" s="35">
        <f t="shared" si="9"/>
        <v>392.03</v>
      </c>
      <c r="CH6" s="35">
        <f t="shared" si="9"/>
        <v>376.4</v>
      </c>
      <c r="CI6" s="35">
        <f t="shared" si="9"/>
        <v>383.92</v>
      </c>
      <c r="CJ6" s="35">
        <f t="shared" si="9"/>
        <v>400.44</v>
      </c>
      <c r="CK6" s="35">
        <f t="shared" si="9"/>
        <v>417.56</v>
      </c>
      <c r="CL6" s="34" t="str">
        <f>IF(CL7="","",IF(CL7="-","【-】","【"&amp;SUBSTITUTE(TEXT(CL7,"#,##0.00"),"-","△")&amp;"】"))</f>
        <v>【379.91】</v>
      </c>
      <c r="CM6" s="35">
        <f>IF(CM7="",NA(),CM7)</f>
        <v>37.78</v>
      </c>
      <c r="CN6" s="35">
        <f t="shared" ref="CN6:CV6" si="10">IF(CN7="",NA(),CN7)</f>
        <v>36.9</v>
      </c>
      <c r="CO6" s="35">
        <f t="shared" si="10"/>
        <v>36.01</v>
      </c>
      <c r="CP6" s="35">
        <f t="shared" si="10"/>
        <v>33.99</v>
      </c>
      <c r="CQ6" s="35">
        <f t="shared" si="10"/>
        <v>34.61</v>
      </c>
      <c r="CR6" s="35">
        <f t="shared" si="10"/>
        <v>35.64</v>
      </c>
      <c r="CS6" s="35">
        <f t="shared" si="10"/>
        <v>33.729999999999997</v>
      </c>
      <c r="CT6" s="35">
        <f t="shared" si="10"/>
        <v>33.21</v>
      </c>
      <c r="CU6" s="35">
        <f t="shared" si="10"/>
        <v>32.229999999999997</v>
      </c>
      <c r="CV6" s="35">
        <f t="shared" si="10"/>
        <v>32.479999999999997</v>
      </c>
      <c r="CW6" s="34" t="str">
        <f>IF(CW7="","",IF(CW7="-","【-】","【"&amp;SUBSTITUTE(TEXT(CW7,"#,##0.00"),"-","△")&amp;"】"))</f>
        <v>【33.67】</v>
      </c>
      <c r="CX6" s="35">
        <f>IF(CX7="",NA(),CX7)</f>
        <v>84.52</v>
      </c>
      <c r="CY6" s="35">
        <f t="shared" ref="CY6:DG6" si="11">IF(CY7="",NA(),CY7)</f>
        <v>85.44</v>
      </c>
      <c r="CZ6" s="35">
        <f t="shared" si="11"/>
        <v>86.99</v>
      </c>
      <c r="DA6" s="35">
        <f t="shared" si="11"/>
        <v>87.54</v>
      </c>
      <c r="DB6" s="35">
        <f t="shared" si="11"/>
        <v>88.36</v>
      </c>
      <c r="DC6" s="35">
        <f t="shared" si="11"/>
        <v>82.92</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0.01</v>
      </c>
      <c r="EL6" s="35">
        <f t="shared" si="14"/>
        <v>0.09</v>
      </c>
      <c r="EM6" s="35">
        <f t="shared" si="14"/>
        <v>0.02</v>
      </c>
      <c r="EN6" s="35">
        <f t="shared" si="14"/>
        <v>0.01</v>
      </c>
      <c r="EO6" s="34" t="str">
        <f>IF(EO7="","",IF(EO7="-","【-】","【"&amp;SUBSTITUTE(TEXT(EO7,"#,##0.00"),"-","△")&amp;"】"))</f>
        <v>【0.01】</v>
      </c>
    </row>
    <row r="7" spans="1:145" s="36" customFormat="1" x14ac:dyDescent="0.15">
      <c r="A7" s="28"/>
      <c r="B7" s="37">
        <v>2019</v>
      </c>
      <c r="C7" s="37">
        <v>422011</v>
      </c>
      <c r="D7" s="37">
        <v>47</v>
      </c>
      <c r="E7" s="37">
        <v>17</v>
      </c>
      <c r="F7" s="37">
        <v>6</v>
      </c>
      <c r="G7" s="37">
        <v>0</v>
      </c>
      <c r="H7" s="37" t="s">
        <v>99</v>
      </c>
      <c r="I7" s="37" t="s">
        <v>100</v>
      </c>
      <c r="J7" s="37" t="s">
        <v>101</v>
      </c>
      <c r="K7" s="37" t="s">
        <v>102</v>
      </c>
      <c r="L7" s="37" t="s">
        <v>103</v>
      </c>
      <c r="M7" s="37" t="s">
        <v>104</v>
      </c>
      <c r="N7" s="38" t="s">
        <v>105</v>
      </c>
      <c r="O7" s="38" t="s">
        <v>106</v>
      </c>
      <c r="P7" s="38">
        <v>0.6</v>
      </c>
      <c r="Q7" s="38">
        <v>92.55</v>
      </c>
      <c r="R7" s="38">
        <v>3300</v>
      </c>
      <c r="S7" s="38">
        <v>416405</v>
      </c>
      <c r="T7" s="38">
        <v>405.86</v>
      </c>
      <c r="U7" s="38">
        <v>1025.98</v>
      </c>
      <c r="V7" s="38">
        <v>2474</v>
      </c>
      <c r="W7" s="38">
        <v>1.4</v>
      </c>
      <c r="X7" s="38">
        <v>1767.14</v>
      </c>
      <c r="Y7" s="38">
        <v>62.02</v>
      </c>
      <c r="Z7" s="38">
        <v>56.36</v>
      </c>
      <c r="AA7" s="38">
        <v>59.86</v>
      </c>
      <c r="AB7" s="38">
        <v>57.61</v>
      </c>
      <c r="AC7" s="38">
        <v>60.7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316.67</v>
      </c>
      <c r="BG7" s="38">
        <v>288.8</v>
      </c>
      <c r="BH7" s="38">
        <v>266.57</v>
      </c>
      <c r="BI7" s="38">
        <v>623.87</v>
      </c>
      <c r="BJ7" s="38">
        <v>205.77</v>
      </c>
      <c r="BK7" s="38">
        <v>1029.24</v>
      </c>
      <c r="BL7" s="38">
        <v>1063.93</v>
      </c>
      <c r="BM7" s="38">
        <v>1060.8599999999999</v>
      </c>
      <c r="BN7" s="38">
        <v>1006.65</v>
      </c>
      <c r="BO7" s="38">
        <v>998.42</v>
      </c>
      <c r="BP7" s="38">
        <v>953.26</v>
      </c>
      <c r="BQ7" s="38">
        <v>50.19</v>
      </c>
      <c r="BR7" s="38">
        <v>44.1</v>
      </c>
      <c r="BS7" s="38">
        <v>47.68</v>
      </c>
      <c r="BT7" s="38">
        <v>44.97</v>
      </c>
      <c r="BU7" s="38">
        <v>48.43</v>
      </c>
      <c r="BV7" s="38">
        <v>43.13</v>
      </c>
      <c r="BW7" s="38">
        <v>46.26</v>
      </c>
      <c r="BX7" s="38">
        <v>45.81</v>
      </c>
      <c r="BY7" s="38">
        <v>43.43</v>
      </c>
      <c r="BZ7" s="38">
        <v>41.41</v>
      </c>
      <c r="CA7" s="38">
        <v>45.31</v>
      </c>
      <c r="CB7" s="38">
        <v>425.38</v>
      </c>
      <c r="CC7" s="38">
        <v>488.31</v>
      </c>
      <c r="CD7" s="38">
        <v>448.48</v>
      </c>
      <c r="CE7" s="38">
        <v>469.11</v>
      </c>
      <c r="CF7" s="38">
        <v>453.78</v>
      </c>
      <c r="CG7" s="38">
        <v>392.03</v>
      </c>
      <c r="CH7" s="38">
        <v>376.4</v>
      </c>
      <c r="CI7" s="38">
        <v>383.92</v>
      </c>
      <c r="CJ7" s="38">
        <v>400.44</v>
      </c>
      <c r="CK7" s="38">
        <v>417.56</v>
      </c>
      <c r="CL7" s="38">
        <v>379.91</v>
      </c>
      <c r="CM7" s="38">
        <v>37.78</v>
      </c>
      <c r="CN7" s="38">
        <v>36.9</v>
      </c>
      <c r="CO7" s="38">
        <v>36.01</v>
      </c>
      <c r="CP7" s="38">
        <v>33.99</v>
      </c>
      <c r="CQ7" s="38">
        <v>34.61</v>
      </c>
      <c r="CR7" s="38">
        <v>35.64</v>
      </c>
      <c r="CS7" s="38">
        <v>33.729999999999997</v>
      </c>
      <c r="CT7" s="38">
        <v>33.21</v>
      </c>
      <c r="CU7" s="38">
        <v>32.229999999999997</v>
      </c>
      <c r="CV7" s="38">
        <v>32.479999999999997</v>
      </c>
      <c r="CW7" s="38">
        <v>33.67</v>
      </c>
      <c r="CX7" s="38">
        <v>84.52</v>
      </c>
      <c r="CY7" s="38">
        <v>85.44</v>
      </c>
      <c r="CZ7" s="38">
        <v>86.99</v>
      </c>
      <c r="DA7" s="38">
        <v>87.54</v>
      </c>
      <c r="DB7" s="38">
        <v>88.36</v>
      </c>
      <c r="DC7" s="38">
        <v>82.92</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0.01</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2021-02-09T07:22:10Z</cp:lastPrinted>
  <dcterms:created xsi:type="dcterms:W3CDTF">2020-12-04T03:12:31Z</dcterms:created>
  <dcterms:modified xsi:type="dcterms:W3CDTF">2021-02-22T09:08:58Z</dcterms:modified>
  <cp:category/>
</cp:coreProperties>
</file>