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2_下水道事業\"/>
    </mc:Choice>
  </mc:AlternateContent>
  <xr:revisionPtr revIDLastSave="0" documentId="13_ncr:1_{89E45EEA-1DC5-417E-AE0D-77426B8C8D10}" xr6:coauthVersionLast="45" xr6:coauthVersionMax="45" xr10:uidLastSave="{00000000-0000-0000-0000-000000000000}"/>
  <workbookProtection workbookAlgorithmName="SHA-512" workbookHashValue="5oEgZgkoAwtoaE+tpDyFGo6hC12MNYMa/JzoLIIWF8WicfJsWM5qnxQAv2KfYzdWC7d5o/GxHQjtbkCthLxI2Q==" workbookSaltValue="mlsesefezkNdfygUdUQqMg=="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U6" i="5"/>
  <c r="BB8" i="4" s="1"/>
  <c r="T6" i="5"/>
  <c r="S6" i="5"/>
  <c r="R6" i="5"/>
  <c r="Q6" i="5"/>
  <c r="W10" i="4" s="1"/>
  <c r="P6" i="5"/>
  <c r="O6" i="5"/>
  <c r="I10" i="4" s="1"/>
  <c r="N6" i="5"/>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BB10" i="4"/>
  <c r="AL10" i="4"/>
  <c r="AD10" i="4"/>
  <c r="P10" i="4"/>
  <c r="B10" i="4"/>
  <c r="AT8" i="4"/>
  <c r="AL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<sst xmlns="http://schemas.openxmlformats.org/spreadsheetml/2006/main" count="236" uniqueCount="120">
  <si>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</si>
  <si>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</si>
  <si>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</si>
  <si>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</si>
  <si>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</si>
  <si>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</si>
  <si>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</si>
  <si>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</si>
  <si>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</si>
  <si>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</si>
  <si>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</si>
  <si>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</si>
  <si>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</si>
  <si>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</si>
  <si>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</si>
  <si>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</si>
  <si>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</si>
  <si>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</si>
  <si>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</si>
  <si>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</si>
  <si>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</si>
  <si>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</si>
  <si>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</si>
  <si>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</si>
  <si>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</si>
  <si>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</si>
  <si>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</si>
  <si>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</si>
  <si>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</si>
  <si>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</si>
  <si>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</si>
  <si>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</si>
  <si>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</si>
  <si>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</si>
  <si>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</si>
  <si>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</si>
  <si>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</si>
  <si>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</si>
  <si>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</si>
  <si>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</si>
  <si>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</si>
  <si>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</si>
  <si>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</si>
  <si>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</si>
  <si>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</si>
  <si>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</si>
  <si>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</si>
  <si>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</si>
  <si>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</si>
  <si>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</si>
  <si>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</si>
  <si>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</si>
  <si>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</si>
  <si>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</si>
  <si>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</si>
  <si>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</si>
  <si>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</si>
  <si>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</si>
  <si>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</si>
  <si>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</si>
  <si>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</si>
  <si>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</si>
  <si>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</si>
  <si>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</si>
  <si>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</si>
  <si>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</si>
  <si>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</si>
  <si>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</si>
  <si>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</si>
  <si>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</si>
  <si>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</si>
  <si>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</si>
  <si>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</si>
  <si>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</si>
  <si>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</si>
  <si>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</si>
  <si>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</si>
  <si>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</si>
  <si>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</si>
  <si>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</si>
  <si>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</si>
  <si>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</si>
  <si>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</si>
  <si>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</si>
  <si>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</si>
  <si>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</si>
  <si>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</si>
  <si>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</si>
  <si>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</si>
  <si>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</si>
  <si>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</si>
  <si>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</si>
  <si>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</si>
  <si>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</si>
  <si>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</si>
  <si>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</si>
  <si>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</si>
  <si>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佐世保市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</si>
  <si>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</si>
  <si>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</si>
  <si>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</si>
  <si>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</si>
  <si>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</si>
  <si>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</si>
  <si>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</si>
  <si>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</si>
  <si>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</si>
  <si>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</si>
  <si>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</si>
  <si>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</si>
  <si>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</si>
  <si>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</si>
  <si>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</si>
  <si>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</si>
  <si>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</si>
  <si>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</si>
  <si>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</si>
  <si>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当施設は、最も古い施設でも平成13年4月の供用開始となっており、現時点では老朽化した管渠は無く、当面更新の必要はありません。
　処理施設については、平成28年度に改築工事が完了し、現在は改築後の処理施設の機能保全計画の策定作業を進めており、令和２年度中に策定が完了する予定です。</t>
    <rPh sb="122" eb="123">
      <t>レイ</t>
    </rPh>
    <rPh sb="123" eb="124">
      <t>ワ</t>
    </rPh>
    <rPh sb="127" eb="128">
      <t>チュウ</t>
    </rPh>
    <rPh sb="132" eb="134">
      <t>カンリョウ</t>
    </rPh>
    <rPh sb="136" eb="138">
      <t>ヨテイ</t>
    </rPh>
    <phoneticPr fontId="4"/>
  </si>
  <si>
    <t>　「①収益的収支比率」については、平成26年度以降100％となっており、収支は黒字の状態にあります。
　しかし、汚水処理の維持管理費と資本費が使用料の収入額に対して高額であり、また「⑤経費回収率」が向上しているものの、類似団体平均値と比較すると大きく下回っており、汚水処理費用の約26％しか使用料収入で賄えていない状況もあります。
　以上のことから、現在の収支は黒字ではあるものの、経営の健全性と効率性を高めるため、維持管理費の低減を図るとともに、水洗化率を向上させ使用料収入の増大を図っていく必要があります。</t>
    <rPh sb="23" eb="25">
      <t>イコウ</t>
    </rPh>
    <rPh sb="99" eb="101">
      <t>コウジョウ</t>
    </rPh>
    <rPh sb="117" eb="119">
      <t>ヒカク</t>
    </rPh>
    <rPh sb="240" eb="242">
      <t>ゾウダイ</t>
    </rPh>
    <phoneticPr fontId="4"/>
  </si>
  <si>
    <t>　当施設は、最も古い施設でも平成13年4月供用開始の比較的新しい施設であるため、大規模な老朽化対策は必要なく、老朽化対策費用が経営の健全性に影響を与えることは無いと考えられます。
　一方で、汚水処理施設の規模が実際の処理量に対して過大な状態であったことから、維持管理費用の低減を図るため、平成27年度から平成28年度にかけて、適正な処理量に見合うように改築工事を実施しています。
　これにより、平成29年度以降は「⑤経費回収率」、「⑥汚水処理原価」、「⑦施設利用率」において改善が図られています。
　その他、使用料収入の増収を図る必要がありますが現状でも市内の他の下水道料金と比較しても高く、料金単価の引き上げは困難であることから、集落排水への接続について勧奨を行い、水洗化率を向上させることで改善を図っていきます。</t>
    <rPh sb="144" eb="146">
      <t>ヘイセイ</t>
    </rPh>
    <rPh sb="163" eb="165">
      <t>テキセイ</t>
    </rPh>
    <rPh sb="166" eb="168">
      <t>ショリ</t>
    </rPh>
    <rPh sb="168" eb="169">
      <t>リョウ</t>
    </rPh>
    <rPh sb="170" eb="172">
      <t>ミア</t>
    </rPh>
    <rPh sb="176" eb="178">
      <t>カイチク</t>
    </rPh>
    <rPh sb="178" eb="180">
      <t>コウジ</t>
    </rPh>
    <rPh sb="181" eb="183">
      <t>ジッシ</t>
    </rPh>
    <rPh sb="316" eb="318">
      <t>シュウラク</t>
    </rPh>
    <rPh sb="318" eb="320">
      <t>ハイスイ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</si>
</sst>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2A3-4D02-B4E6-3B40898437D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0.01</c:v>
                </c:pt>
                <c:pt idx="2">
                  <c:v>0.09</c:v>
                </c:pt>
                <c:pt idx="3">
                  <c:v>0.02</c:v>
                </c:pt>
                <c:pt idx="4">
                  <c:v>0.01</c:v>
                </c:pt>
              </c:numCache>
            </c:numRef>
          </c:val>
          <c:smooth val="0"/>
          <c:extLst>
            <c:ext xmlns:c16="http://schemas.microsoft.com/office/drawing/2014/chart" uri="{C3380CC4-5D6E-409C-BE32-E72D297353CC}">
              <c16:uniqueId val="{00000001-42A3-4D02-B4E6-3B40898437D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13.71</c:v>
                </c:pt>
                <c:pt idx="1">
                  <c:v>14.29</c:v>
                </c:pt>
                <c:pt idx="2">
                  <c:v>37.5</c:v>
                </c:pt>
                <c:pt idx="3">
                  <c:v>39.06</c:v>
                </c:pt>
                <c:pt idx="4">
                  <c:v>37.5</c:v>
                </c:pt>
              </c:numCache>
            </c:numRef>
          </c:val>
          <c:extLst>
            <c:ext xmlns:c16="http://schemas.microsoft.com/office/drawing/2014/chart" uri="{C3380CC4-5D6E-409C-BE32-E72D297353CC}">
              <c16:uniqueId val="{00000000-47C4-4138-9B4F-B035DD016CC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29.28</c:v>
                </c:pt>
                <c:pt idx="1">
                  <c:v>33.729999999999997</c:v>
                </c:pt>
                <c:pt idx="2">
                  <c:v>33.21</c:v>
                </c:pt>
                <c:pt idx="3">
                  <c:v>32.229999999999997</c:v>
                </c:pt>
                <c:pt idx="4">
                  <c:v>32.479999999999997</c:v>
                </c:pt>
              </c:numCache>
            </c:numRef>
          </c:val>
          <c:smooth val="0"/>
          <c:extLst>
            <c:ext xmlns:c16="http://schemas.microsoft.com/office/drawing/2014/chart" uri="{C3380CC4-5D6E-409C-BE32-E72D297353CC}">
              <c16:uniqueId val="{00000001-47C4-4138-9B4F-B035DD016CC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53.52</c:v>
                </c:pt>
                <c:pt idx="1">
                  <c:v>55.4</c:v>
                </c:pt>
                <c:pt idx="2">
                  <c:v>54.73</c:v>
                </c:pt>
                <c:pt idx="3">
                  <c:v>56.91</c:v>
                </c:pt>
                <c:pt idx="4">
                  <c:v>56.28</c:v>
                </c:pt>
              </c:numCache>
            </c:numRef>
          </c:val>
          <c:extLst>
            <c:ext xmlns:c16="http://schemas.microsoft.com/office/drawing/2014/chart" uri="{C3380CC4-5D6E-409C-BE32-E72D297353CC}">
              <c16:uniqueId val="{00000000-54AA-45BA-BC0E-35EC90E3005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66.819999999999993</c:v>
                </c:pt>
                <c:pt idx="1">
                  <c:v>79.989999999999995</c:v>
                </c:pt>
                <c:pt idx="2">
                  <c:v>79.98</c:v>
                </c:pt>
                <c:pt idx="3">
                  <c:v>80.8</c:v>
                </c:pt>
                <c:pt idx="4">
                  <c:v>79.2</c:v>
                </c:pt>
              </c:numCache>
            </c:numRef>
          </c:val>
          <c:smooth val="0"/>
          <c:extLst>
            <c:ext xmlns:c16="http://schemas.microsoft.com/office/drawing/2014/chart" uri="{C3380CC4-5D6E-409C-BE32-E72D297353CC}">
              <c16:uniqueId val="{00000001-54AA-45BA-BC0E-35EC90E3005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3D4-4777-A908-C33F5D79F31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3D4-4777-A908-C33F5D79F31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857-4CDB-8F18-5E405C97F46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857-4CDB-8F18-5E405C97F46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AE4-4F4D-A390-6C6C0A7504E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AE4-4F4D-A390-6C6C0A7504E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B8D-4252-91C9-7E6E0A7FE40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B8D-4252-91C9-7E6E0A7FE40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A90-4DB3-BC06-C694EDECA46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A90-4DB3-BC06-C694EDECA46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formatCode="#,##0.00;&quot;△&quot;#,##0.00;&quot;-&quot;">
                  <c:v>14454.99</c:v>
                </c:pt>
                <c:pt idx="4" formatCode="#,##0.00;&quot;△&quot;#,##0.00;&quot;-&quot;">
                  <c:v>13141.18</c:v>
                </c:pt>
              </c:numCache>
            </c:numRef>
          </c:val>
          <c:extLst>
            <c:ext xmlns:c16="http://schemas.microsoft.com/office/drawing/2014/chart" uri="{C3380CC4-5D6E-409C-BE32-E72D297353CC}">
              <c16:uniqueId val="{00000000-1BD7-4798-A9BB-11BA09F77B9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1451.54</c:v>
                </c:pt>
                <c:pt idx="1">
                  <c:v>1063.93</c:v>
                </c:pt>
                <c:pt idx="2">
                  <c:v>1060.8599999999999</c:v>
                </c:pt>
                <c:pt idx="3">
                  <c:v>1006.65</c:v>
                </c:pt>
                <c:pt idx="4">
                  <c:v>998.42</c:v>
                </c:pt>
              </c:numCache>
            </c:numRef>
          </c:val>
          <c:smooth val="0"/>
          <c:extLst>
            <c:ext xmlns:c16="http://schemas.microsoft.com/office/drawing/2014/chart" uri="{C3380CC4-5D6E-409C-BE32-E72D297353CC}">
              <c16:uniqueId val="{00000001-1BD7-4798-A9BB-11BA09F77B9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8.68</c:v>
                </c:pt>
                <c:pt idx="1">
                  <c:v>9.84</c:v>
                </c:pt>
                <c:pt idx="2">
                  <c:v>14.6</c:v>
                </c:pt>
                <c:pt idx="3">
                  <c:v>13.13</c:v>
                </c:pt>
                <c:pt idx="4">
                  <c:v>25.87</c:v>
                </c:pt>
              </c:numCache>
            </c:numRef>
          </c:val>
          <c:extLst>
            <c:ext xmlns:c16="http://schemas.microsoft.com/office/drawing/2014/chart" uri="{C3380CC4-5D6E-409C-BE32-E72D297353CC}">
              <c16:uniqueId val="{00000000-D619-45A5-8C8D-15B746FC51A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33.58</c:v>
                </c:pt>
                <c:pt idx="1">
                  <c:v>46.26</c:v>
                </c:pt>
                <c:pt idx="2">
                  <c:v>45.81</c:v>
                </c:pt>
                <c:pt idx="3">
                  <c:v>43.43</c:v>
                </c:pt>
                <c:pt idx="4">
                  <c:v>41.41</c:v>
                </c:pt>
              </c:numCache>
            </c:numRef>
          </c:val>
          <c:smooth val="0"/>
          <c:extLst>
            <c:ext xmlns:c16="http://schemas.microsoft.com/office/drawing/2014/chart" uri="{C3380CC4-5D6E-409C-BE32-E72D297353CC}">
              <c16:uniqueId val="{00000001-D619-45A5-8C8D-15B746FC51A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1776.01</c:v>
                </c:pt>
                <c:pt idx="1">
                  <c:v>1564.87</c:v>
                </c:pt>
                <c:pt idx="2">
                  <c:v>1174.9100000000001</c:v>
                </c:pt>
                <c:pt idx="3">
                  <c:v>1250.08</c:v>
                </c:pt>
                <c:pt idx="4">
                  <c:v>644.96</c:v>
                </c:pt>
              </c:numCache>
            </c:numRef>
          </c:val>
          <c:extLst>
            <c:ext xmlns:c16="http://schemas.microsoft.com/office/drawing/2014/chart" uri="{C3380CC4-5D6E-409C-BE32-E72D297353CC}">
              <c16:uniqueId val="{00000000-996A-4879-9D9E-A2BAB98D83D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514.39</c:v>
                </c:pt>
                <c:pt idx="1">
                  <c:v>376.4</c:v>
                </c:pt>
                <c:pt idx="2">
                  <c:v>383.92</c:v>
                </c:pt>
                <c:pt idx="3">
                  <c:v>400.44</c:v>
                </c:pt>
                <c:pt idx="4">
                  <c:v>417.56</c:v>
                </c:pt>
              </c:numCache>
            </c:numRef>
          </c:val>
          <c:smooth val="0"/>
          <c:extLst>
            <c:ext xmlns:c16="http://schemas.microsoft.com/office/drawing/2014/chart" uri="{C3380CC4-5D6E-409C-BE32-E72D297353CC}">
              <c16:uniqueId val="{00000001-996A-4879-9D9E-A2BAB98D83D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【379.91】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D1" zoomScale="85" zoomScaleNormal="85"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長崎県　佐世保市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漁業集落排水</v>
      </c>
      <c r="Q8" s="49"/>
      <c r="R8" s="49"/>
      <c r="S8" s="49"/>
      <c r="T8" s="49"/>
      <c r="U8" s="49"/>
      <c r="V8" s="49"/>
      <c r="W8" s="49" t="str">
        <f>データ!L6</f>
        <v>H2</v>
      </c>
      <c r="X8" s="49"/>
      <c r="Y8" s="49"/>
      <c r="Z8" s="49"/>
      <c r="AA8" s="49"/>
      <c r="AB8" s="49"/>
      <c r="AC8" s="49"/>
      <c r="AD8" s="50" t="str">
        <f>データ!$M$6</f>
        <v>非設置</v>
      </c>
      <c r="AE8" s="50"/>
      <c r="AF8" s="50"/>
      <c r="AG8" s="50"/>
      <c r="AH8" s="50"/>
      <c r="AI8" s="50"/>
      <c r="AJ8" s="50"/>
      <c r="AK8" s="3"/>
      <c r="AL8" s="51">
        <f>データ!S6</f>
        <v>249681</v>
      </c>
      <c r="AM8" s="51"/>
      <c r="AN8" s="51"/>
      <c r="AO8" s="51"/>
      <c r="AP8" s="51"/>
      <c r="AQ8" s="51"/>
      <c r="AR8" s="51"/>
      <c r="AS8" s="51"/>
      <c r="AT8" s="46">
        <f>データ!T6</f>
        <v>426.06</v>
      </c>
      <c r="AU8" s="46"/>
      <c r="AV8" s="46"/>
      <c r="AW8" s="46"/>
      <c r="AX8" s="46"/>
      <c r="AY8" s="46"/>
      <c r="AZ8" s="46"/>
      <c r="BA8" s="46"/>
      <c r="BB8" s="46">
        <f>データ!U6</f>
        <v>586.02</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7.0000000000000007E-2</v>
      </c>
      <c r="Q10" s="46"/>
      <c r="R10" s="46"/>
      <c r="S10" s="46"/>
      <c r="T10" s="46"/>
      <c r="U10" s="46"/>
      <c r="V10" s="46"/>
      <c r="W10" s="46">
        <f>データ!Q6</f>
        <v>100</v>
      </c>
      <c r="X10" s="46"/>
      <c r="Y10" s="46"/>
      <c r="Z10" s="46"/>
      <c r="AA10" s="46"/>
      <c r="AB10" s="46"/>
      <c r="AC10" s="46"/>
      <c r="AD10" s="51">
        <f>データ!R6</f>
        <v>3337</v>
      </c>
      <c r="AE10" s="51"/>
      <c r="AF10" s="51"/>
      <c r="AG10" s="51"/>
      <c r="AH10" s="51"/>
      <c r="AI10" s="51"/>
      <c r="AJ10" s="51"/>
      <c r="AK10" s="2"/>
      <c r="AL10" s="51">
        <f>データ!V6</f>
        <v>183</v>
      </c>
      <c r="AM10" s="51"/>
      <c r="AN10" s="51"/>
      <c r="AO10" s="51"/>
      <c r="AP10" s="51"/>
      <c r="AQ10" s="51"/>
      <c r="AR10" s="51"/>
      <c r="AS10" s="51"/>
      <c r="AT10" s="46">
        <f>データ!W6</f>
        <v>0.33</v>
      </c>
      <c r="AU10" s="46"/>
      <c r="AV10" s="46"/>
      <c r="AW10" s="46"/>
      <c r="AX10" s="46"/>
      <c r="AY10" s="46"/>
      <c r="AZ10" s="46"/>
      <c r="BA10" s="46"/>
      <c r="BB10" s="46">
        <f>データ!X6</f>
        <v>554.54999999999995</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【953.26】</v>
      </c>
      <c r="I86" s="26" t="str">
        <f>データ!CA6</f>
        <v>【45.31】</v>
      </c>
      <c r="J86" s="26" t="str">
        <f>データ!CL6</f>
        <v>【379.91】</v>
      </c>
      <c r="K86" s="26" t="str">
        <f>データ!CW6</f>
        <v>【33.67】</v>
      </c>
      <c r="L86" s="26" t="str">
        <f>データ!DH6</f>
        <v>【79.94】</v>
      </c>
      <c r="M86" s="26" t="s">
        <v>43</v>
      </c>
      <c r="N86" s="26" t="s">
        <v>43</v>
      </c>
      <c r="O86" s="26" t="str">
        <f>データ!EO6</f>
        <v>【0.01】</v>
      </c>
    </row>
  </sheetData>
  <sheetProtection algorithmName="SHA-512" hashValue="bWAc6XZtrhXcNb/ArXx44yGiBbSqGvg2Ku0U53lKfLeNKCrpMWOjVJ7F2LpdBGZV/f7t8se8uWih9CdpnqC1uA==" saltValue="imN7zlY4aW4t2Bm9F9bTR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422029</v>
      </c>
      <c r="D6" s="33">
        <f t="shared" si="3"/>
        <v>47</v>
      </c>
      <c r="E6" s="33">
        <f t="shared" si="3"/>
        <v>17</v>
      </c>
      <c r="F6" s="33">
        <f t="shared" si="3"/>
        <v>6</v>
      </c>
      <c r="G6" s="33">
        <f t="shared" si="3"/>
        <v>0</v>
      </c>
      <c r="H6" s="33" t="str">
        <f t="shared" si="3"/>
        <v>長崎県　佐世保市</v>
      </c>
      <c r="I6" s="33" t="str">
        <f t="shared" si="3"/>
        <v>法非適用</v>
      </c>
      <c r="J6" s="33" t="str">
        <f t="shared" si="3"/>
        <v>下水道事業</v>
      </c>
      <c r="K6" s="33" t="str">
        <f t="shared" si="3"/>
        <v>漁業集落排水</v>
      </c>
      <c r="L6" s="33" t="str">
        <f t="shared" si="3"/>
        <v>H2</v>
      </c>
      <c r="M6" s="33" t="str">
        <f t="shared" si="3"/>
        <v>非設置</v>
      </c>
      <c r="N6" s="34" t="str">
        <f t="shared" si="3"/>
        <v>-</v>
      </c>
      <c r="O6" s="34" t="str">
        <f t="shared" si="3"/>
        <v>該当数値なし</v>
      </c>
      <c r="P6" s="34">
        <f t="shared" si="3"/>
        <v>7.0000000000000007E-2</v>
      </c>
      <c r="Q6" s="34">
        <f t="shared" si="3"/>
        <v>100</v>
      </c>
      <c r="R6" s="34">
        <f t="shared" si="3"/>
        <v>3337</v>
      </c>
      <c r="S6" s="34">
        <f t="shared" si="3"/>
        <v>249681</v>
      </c>
      <c r="T6" s="34">
        <f t="shared" si="3"/>
        <v>426.06</v>
      </c>
      <c r="U6" s="34">
        <f t="shared" si="3"/>
        <v>586.02</v>
      </c>
      <c r="V6" s="34">
        <f t="shared" si="3"/>
        <v>183</v>
      </c>
      <c r="W6" s="34">
        <f t="shared" si="3"/>
        <v>0.33</v>
      </c>
      <c r="X6" s="34">
        <f t="shared" si="3"/>
        <v>554.54999999999995</v>
      </c>
      <c r="Y6" s="35">
        <f>IF(Y7="",NA(),Y7)</f>
        <v>100</v>
      </c>
      <c r="Z6" s="35">
        <f t="shared" ref="Z6:AH6" si="4">IF(Z7="",NA(),Z7)</f>
        <v>100</v>
      </c>
      <c r="AA6" s="35">
        <f t="shared" si="4"/>
        <v>100</v>
      </c>
      <c r="AB6" s="35">
        <f t="shared" si="4"/>
        <v>100</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5">
        <f t="shared" si="7"/>
        <v>14454.99</v>
      </c>
      <c r="BJ6" s="35">
        <f t="shared" si="7"/>
        <v>13141.18</v>
      </c>
      <c r="BK6" s="35">
        <f t="shared" si="7"/>
        <v>1451.54</v>
      </c>
      <c r="BL6" s="35">
        <f t="shared" si="7"/>
        <v>1063.93</v>
      </c>
      <c r="BM6" s="35">
        <f t="shared" si="7"/>
        <v>1060.8599999999999</v>
      </c>
      <c r="BN6" s="35">
        <f t="shared" si="7"/>
        <v>1006.65</v>
      </c>
      <c r="BO6" s="35">
        <f t="shared" si="7"/>
        <v>998.42</v>
      </c>
      <c r="BP6" s="34" t="str">
        <f>IF(BP7="","",IF(BP7="-","【-】","【"&amp;SUBSTITUTE(TEXT(BP7,"#,##0.00"),"-","△")&amp;"】"))</f>
        <v>【953.26】</v>
      </c>
      <c r="BQ6" s="35">
        <f>IF(BQ7="",NA(),BQ7)</f>
        <v>8.68</v>
      </c>
      <c r="BR6" s="35">
        <f t="shared" ref="BR6:BZ6" si="8">IF(BR7="",NA(),BR7)</f>
        <v>9.84</v>
      </c>
      <c r="BS6" s="35">
        <f t="shared" si="8"/>
        <v>14.6</v>
      </c>
      <c r="BT6" s="35">
        <f t="shared" si="8"/>
        <v>13.13</v>
      </c>
      <c r="BU6" s="35">
        <f t="shared" si="8"/>
        <v>25.87</v>
      </c>
      <c r="BV6" s="35">
        <f t="shared" si="8"/>
        <v>33.58</v>
      </c>
      <c r="BW6" s="35">
        <f t="shared" si="8"/>
        <v>46.26</v>
      </c>
      <c r="BX6" s="35">
        <f t="shared" si="8"/>
        <v>45.81</v>
      </c>
      <c r="BY6" s="35">
        <f t="shared" si="8"/>
        <v>43.43</v>
      </c>
      <c r="BZ6" s="35">
        <f t="shared" si="8"/>
        <v>41.41</v>
      </c>
      <c r="CA6" s="34" t="str">
        <f>IF(CA7="","",IF(CA7="-","【-】","【"&amp;SUBSTITUTE(TEXT(CA7,"#,##0.00"),"-","△")&amp;"】"))</f>
        <v>【45.31】</v>
      </c>
      <c r="CB6" s="35">
        <f>IF(CB7="",NA(),CB7)</f>
        <v>1776.01</v>
      </c>
      <c r="CC6" s="35">
        <f t="shared" ref="CC6:CK6" si="9">IF(CC7="",NA(),CC7)</f>
        <v>1564.87</v>
      </c>
      <c r="CD6" s="35">
        <f t="shared" si="9"/>
        <v>1174.9100000000001</v>
      </c>
      <c r="CE6" s="35">
        <f t="shared" si="9"/>
        <v>1250.08</v>
      </c>
      <c r="CF6" s="35">
        <f t="shared" si="9"/>
        <v>644.96</v>
      </c>
      <c r="CG6" s="35">
        <f t="shared" si="9"/>
        <v>514.39</v>
      </c>
      <c r="CH6" s="35">
        <f t="shared" si="9"/>
        <v>376.4</v>
      </c>
      <c r="CI6" s="35">
        <f t="shared" si="9"/>
        <v>383.92</v>
      </c>
      <c r="CJ6" s="35">
        <f t="shared" si="9"/>
        <v>400.44</v>
      </c>
      <c r="CK6" s="35">
        <f t="shared" si="9"/>
        <v>417.56</v>
      </c>
      <c r="CL6" s="34" t="str">
        <f>IF(CL7="","",IF(CL7="-","【-】","【"&amp;SUBSTITUTE(TEXT(CL7,"#,##0.00"),"-","△")&amp;"】"))</f>
        <v>【379.91】</v>
      </c>
      <c r="CM6" s="35">
        <f>IF(CM7="",NA(),CM7)</f>
        <v>13.71</v>
      </c>
      <c r="CN6" s="35">
        <f t="shared" ref="CN6:CV6" si="10">IF(CN7="",NA(),CN7)</f>
        <v>14.29</v>
      </c>
      <c r="CO6" s="35">
        <f t="shared" si="10"/>
        <v>37.5</v>
      </c>
      <c r="CP6" s="35">
        <f t="shared" si="10"/>
        <v>39.06</v>
      </c>
      <c r="CQ6" s="35">
        <f t="shared" si="10"/>
        <v>37.5</v>
      </c>
      <c r="CR6" s="35">
        <f t="shared" si="10"/>
        <v>29.28</v>
      </c>
      <c r="CS6" s="35">
        <f t="shared" si="10"/>
        <v>33.729999999999997</v>
      </c>
      <c r="CT6" s="35">
        <f t="shared" si="10"/>
        <v>33.21</v>
      </c>
      <c r="CU6" s="35">
        <f t="shared" si="10"/>
        <v>32.229999999999997</v>
      </c>
      <c r="CV6" s="35">
        <f t="shared" si="10"/>
        <v>32.479999999999997</v>
      </c>
      <c r="CW6" s="34" t="str">
        <f>IF(CW7="","",IF(CW7="-","【-】","【"&amp;SUBSTITUTE(TEXT(CW7,"#,##0.00"),"-","△")&amp;"】"))</f>
        <v>【33.67】</v>
      </c>
      <c r="CX6" s="35">
        <f>IF(CX7="",NA(),CX7)</f>
        <v>53.52</v>
      </c>
      <c r="CY6" s="35">
        <f t="shared" ref="CY6:DG6" si="11">IF(CY7="",NA(),CY7)</f>
        <v>55.4</v>
      </c>
      <c r="CZ6" s="35">
        <f t="shared" si="11"/>
        <v>54.73</v>
      </c>
      <c r="DA6" s="35">
        <f t="shared" si="11"/>
        <v>56.91</v>
      </c>
      <c r="DB6" s="35">
        <f t="shared" si="11"/>
        <v>56.28</v>
      </c>
      <c r="DC6" s="35">
        <f t="shared" si="11"/>
        <v>66.819999999999993</v>
      </c>
      <c r="DD6" s="35">
        <f t="shared" si="11"/>
        <v>79.989999999999995</v>
      </c>
      <c r="DE6" s="35">
        <f t="shared" si="11"/>
        <v>79.98</v>
      </c>
      <c r="DF6" s="35">
        <f t="shared" si="11"/>
        <v>80.8</v>
      </c>
      <c r="DG6" s="35">
        <f t="shared" si="11"/>
        <v>79.2</v>
      </c>
      <c r="DH6" s="34" t="str">
        <f>IF(DH7="","",IF(DH7="-","【-】","【"&amp;SUBSTITUTE(TEXT(DH7,"#,##0.00"),"-","△")&amp;"】"))</f>
        <v>【79.94】</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v>
      </c>
      <c r="EK6" s="35">
        <f t="shared" si="14"/>
        <v>0.01</v>
      </c>
      <c r="EL6" s="35">
        <f t="shared" si="14"/>
        <v>0.09</v>
      </c>
      <c r="EM6" s="35">
        <f t="shared" si="14"/>
        <v>0.02</v>
      </c>
      <c r="EN6" s="35">
        <f t="shared" si="14"/>
        <v>0.01</v>
      </c>
      <c r="EO6" s="34" t="str">
        <f>IF(EO7="","",IF(EO7="-","【-】","【"&amp;SUBSTITUTE(TEXT(EO7,"#,##0.00"),"-","△")&amp;"】"))</f>
        <v>【0.01】</v>
      </c>
    </row>
    <row r="7" spans="1:145" s="36" customFormat="1" x14ac:dyDescent="0.15">
      <c r="A7" s="28"/>
      <c r="B7" s="37">
        <v>2019</v>
      </c>
      <c r="C7" s="37">
        <v>422029</v>
      </c>
      <c r="D7" s="37">
        <v>47</v>
      </c>
      <c r="E7" s="37">
        <v>17</v>
      </c>
      <c r="F7" s="37">
        <v>6</v>
      </c>
      <c r="G7" s="37">
        <v>0</v>
      </c>
      <c r="H7" s="37" t="s">
        <v>97</v>
      </c>
      <c r="I7" s="37" t="s">
        <v>98</v>
      </c>
      <c r="J7" s="37" t="s">
        <v>99</v>
      </c>
      <c r="K7" s="37" t="s">
        <v>100</v>
      </c>
      <c r="L7" s="37" t="s">
        <v>101</v>
      </c>
      <c r="M7" s="37" t="s">
        <v>102</v>
      </c>
      <c r="N7" s="38" t="s">
        <v>103</v>
      </c>
      <c r="O7" s="38" t="s">
        <v>104</v>
      </c>
      <c r="P7" s="38">
        <v>7.0000000000000007E-2</v>
      </c>
      <c r="Q7" s="38">
        <v>100</v>
      </c>
      <c r="R7" s="38">
        <v>3337</v>
      </c>
      <c r="S7" s="38">
        <v>249681</v>
      </c>
      <c r="T7" s="38">
        <v>426.06</v>
      </c>
      <c r="U7" s="38">
        <v>586.02</v>
      </c>
      <c r="V7" s="38">
        <v>183</v>
      </c>
      <c r="W7" s="38">
        <v>0.33</v>
      </c>
      <c r="X7" s="38">
        <v>554.54999999999995</v>
      </c>
      <c r="Y7" s="38">
        <v>100</v>
      </c>
      <c r="Z7" s="38">
        <v>100</v>
      </c>
      <c r="AA7" s="38">
        <v>100</v>
      </c>
      <c r="AB7" s="38">
        <v>100</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14454.99</v>
      </c>
      <c r="BJ7" s="38">
        <v>13141.18</v>
      </c>
      <c r="BK7" s="38">
        <v>1451.54</v>
      </c>
      <c r="BL7" s="38">
        <v>1063.93</v>
      </c>
      <c r="BM7" s="38">
        <v>1060.8599999999999</v>
      </c>
      <c r="BN7" s="38">
        <v>1006.65</v>
      </c>
      <c r="BO7" s="38">
        <v>998.42</v>
      </c>
      <c r="BP7" s="38">
        <v>953.26</v>
      </c>
      <c r="BQ7" s="38">
        <v>8.68</v>
      </c>
      <c r="BR7" s="38">
        <v>9.84</v>
      </c>
      <c r="BS7" s="38">
        <v>14.6</v>
      </c>
      <c r="BT7" s="38">
        <v>13.13</v>
      </c>
      <c r="BU7" s="38">
        <v>25.87</v>
      </c>
      <c r="BV7" s="38">
        <v>33.58</v>
      </c>
      <c r="BW7" s="38">
        <v>46.26</v>
      </c>
      <c r="BX7" s="38">
        <v>45.81</v>
      </c>
      <c r="BY7" s="38">
        <v>43.43</v>
      </c>
      <c r="BZ7" s="38">
        <v>41.41</v>
      </c>
      <c r="CA7" s="38">
        <v>45.31</v>
      </c>
      <c r="CB7" s="38">
        <v>1776.01</v>
      </c>
      <c r="CC7" s="38">
        <v>1564.87</v>
      </c>
      <c r="CD7" s="38">
        <v>1174.9100000000001</v>
      </c>
      <c r="CE7" s="38">
        <v>1250.08</v>
      </c>
      <c r="CF7" s="38">
        <v>644.96</v>
      </c>
      <c r="CG7" s="38">
        <v>514.39</v>
      </c>
      <c r="CH7" s="38">
        <v>376.4</v>
      </c>
      <c r="CI7" s="38">
        <v>383.92</v>
      </c>
      <c r="CJ7" s="38">
        <v>400.44</v>
      </c>
      <c r="CK7" s="38">
        <v>417.56</v>
      </c>
      <c r="CL7" s="38">
        <v>379.91</v>
      </c>
      <c r="CM7" s="38">
        <v>13.71</v>
      </c>
      <c r="CN7" s="38">
        <v>14.29</v>
      </c>
      <c r="CO7" s="38">
        <v>37.5</v>
      </c>
      <c r="CP7" s="38">
        <v>39.06</v>
      </c>
      <c r="CQ7" s="38">
        <v>37.5</v>
      </c>
      <c r="CR7" s="38">
        <v>29.28</v>
      </c>
      <c r="CS7" s="38">
        <v>33.729999999999997</v>
      </c>
      <c r="CT7" s="38">
        <v>33.21</v>
      </c>
      <c r="CU7" s="38">
        <v>32.229999999999997</v>
      </c>
      <c r="CV7" s="38">
        <v>32.479999999999997</v>
      </c>
      <c r="CW7" s="38">
        <v>33.67</v>
      </c>
      <c r="CX7" s="38">
        <v>53.52</v>
      </c>
      <c r="CY7" s="38">
        <v>55.4</v>
      </c>
      <c r="CZ7" s="38">
        <v>54.73</v>
      </c>
      <c r="DA7" s="38">
        <v>56.91</v>
      </c>
      <c r="DB7" s="38">
        <v>56.28</v>
      </c>
      <c r="DC7" s="38">
        <v>66.819999999999993</v>
      </c>
      <c r="DD7" s="38">
        <v>79.989999999999995</v>
      </c>
      <c r="DE7" s="38">
        <v>79.98</v>
      </c>
      <c r="DF7" s="38">
        <v>80.8</v>
      </c>
      <c r="DG7" s="38">
        <v>79.2</v>
      </c>
      <c r="DH7" s="38">
        <v>79.94</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v>
      </c>
      <c r="EK7" s="38">
        <v>0.01</v>
      </c>
      <c r="EL7" s="38">
        <v>0.09</v>
      </c>
      <c r="EM7" s="38">
        <v>0.02</v>
      </c>
      <c r="EN7" s="38">
        <v>0.01</v>
      </c>
      <c r="EO7" s="38">
        <v>0.01</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113</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2021-02-10T03:57:26Z</cp:lastPrinted>
  <dcterms:created xsi:type="dcterms:W3CDTF">2020-12-04T03:12:32Z</dcterms:created>
  <dcterms:modified xsi:type="dcterms:W3CDTF">2021-02-22T09:08:28Z</dcterms:modified>
  <cp:category/>
</cp:coreProperties>
</file>