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5B22F9BA-4C80-49B5-AA7C-EC381718C8EC}" xr6:coauthVersionLast="45" xr6:coauthVersionMax="45" xr10:uidLastSave="{00000000-0000-0000-0000-000000000000}"/>
  <workbookProtection workbookAlgorithmName="SHA-512" workbookHashValue="cMDD+XtjOV4uZSNAwufwyOD4LNL+xPXQfZ4NCRx9+Y9GgOn1s9fEBfKJsQl7bfkVuEBwsaw9J5JkBYZhBYpESA==" workbookSaltValue="WMaBt6axP7RbsjZonPjem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I10" i="4"/>
  <c r="P8" i="4"/>
  <c r="I8" i="4"/>
</calcChain>
</file>

<file path=xl/sharedStrings.xml><?xml version="1.0" encoding="utf-8"?>
<sst xmlns="http://schemas.openxmlformats.org/spreadsheetml/2006/main" count="239" uniqueCount="120">
  <si>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</si>
  <si>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</si>
  <si>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</si>
  <si>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</si>
  <si>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</si>
  <si>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</si>
  <si>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</si>
  <si>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</si>
  <si>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</si>
  <si>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</si>
  <si>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</si>
  <si>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</si>
  <si>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</si>
  <si>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</si>
  <si>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</si>
  <si>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</si>
  <si>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</si>
  <si>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</si>
  <si>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</si>
  <si>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</si>
  <si>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</si>
  <si>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</si>
  <si>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</si>
  <si>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</si>
  <si>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</si>
  <si>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</si>
  <si>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</si>
  <si>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</si>
  <si>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</si>
  <si>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</si>
  <si>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</si>
  <si>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</si>
  <si>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</si>
  <si>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</si>
  <si>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</si>
  <si>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</si>
  <si>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</si>
  <si>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</si>
  <si>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</si>
  <si>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</si>
  <si>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</si>
  <si>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</si>
  <si>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</si>
  <si>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</si>
  <si>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</si>
  <si>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</si>
  <si>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</si>
  <si>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</si>
  <si>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</si>
  <si>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</si>
  <si>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</si>
  <si>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</si>
  <si>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</si>
  <si>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</si>
  <si>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</si>
  <si>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</si>
  <si>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</si>
  <si>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</si>
  <si>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</si>
  <si>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</si>
  <si>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</si>
  <si>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</si>
  <si>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</si>
  <si>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</si>
  <si>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</si>
  <si>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</si>
  <si>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</si>
  <si>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</si>
  <si>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</si>
  <si>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</si>
  <si>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</si>
  <si>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</si>
  <si>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</si>
  <si>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</si>
  <si>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</si>
  <si>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</si>
  <si>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</si>
  <si>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</si>
  <si>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</si>
  <si>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</si>
  <si>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</si>
  <si>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</si>
  <si>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</si>
  <si>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</si>
  <si>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</si>
  <si>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</si>
  <si>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</si>
  <si>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</si>
  <si>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</si>
  <si>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</si>
  <si>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</si>
  <si>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</si>
  <si>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</si>
  <si>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</si>
  <si>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</si>
  <si>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</si>
  <si>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</si>
  <si>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</si>
  <si>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</si>
  <si>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</si>
  <si>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</si>
  <si>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</si>
  <si>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</si>
  <si>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</si>
  <si>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</si>
  <si>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</si>
  <si>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</si>
  <si>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</si>
  <si>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</si>
  <si>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</si>
  <si>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</si>
  <si>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</si>
  <si>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</si>
  <si>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</si>
  <si>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</si>
  <si>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</si>
  <si>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</si>
  <si>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既存施設として、３つの処理地区を要しているが、最も古い施設で２０年経過程度である。
現在、各施設ごとに機能診断（H30～R2）を行っており、今後の更新計画などの機能保全計画の策定を行い、施設の長寿命化に努める。</t>
    <rPh sb="0" eb="2">
      <t>キゾン</t>
    </rPh>
    <rPh sb="2" eb="4">
      <t>シセツ</t>
    </rPh>
    <rPh sb="11" eb="13">
      <t>ショリ</t>
    </rPh>
    <rPh sb="13" eb="15">
      <t>チク</t>
    </rPh>
    <rPh sb="16" eb="17">
      <t>ヨウ</t>
    </rPh>
    <rPh sb="23" eb="24">
      <t>モット</t>
    </rPh>
    <rPh sb="25" eb="26">
      <t>フル</t>
    </rPh>
    <rPh sb="27" eb="29">
      <t>シセツ</t>
    </rPh>
    <rPh sb="32" eb="33">
      <t>ネン</t>
    </rPh>
    <rPh sb="33" eb="35">
      <t>ケイカ</t>
    </rPh>
    <rPh sb="35" eb="37">
      <t>テイド</t>
    </rPh>
    <rPh sb="42" eb="44">
      <t>ゲンザイ</t>
    </rPh>
    <rPh sb="45" eb="48">
      <t>カクシセツ</t>
    </rPh>
    <rPh sb="51" eb="53">
      <t>キノウ</t>
    </rPh>
    <rPh sb="53" eb="55">
      <t>シンダン</t>
    </rPh>
    <rPh sb="64" eb="65">
      <t>オコナ</t>
    </rPh>
    <rPh sb="70" eb="72">
      <t>コンゴ</t>
    </rPh>
    <rPh sb="73" eb="75">
      <t>コウシン</t>
    </rPh>
    <rPh sb="75" eb="77">
      <t>ケイカク</t>
    </rPh>
    <rPh sb="80" eb="82">
      <t>キノウ</t>
    </rPh>
    <rPh sb="82" eb="84">
      <t>ホゼン</t>
    </rPh>
    <rPh sb="84" eb="86">
      <t>ケイカク</t>
    </rPh>
    <rPh sb="87" eb="89">
      <t>サクテイ</t>
    </rPh>
    <rPh sb="90" eb="91">
      <t>オコナ</t>
    </rPh>
    <rPh sb="93" eb="95">
      <t>シセツ</t>
    </rPh>
    <rPh sb="96" eb="97">
      <t>チョウ</t>
    </rPh>
    <rPh sb="97" eb="100">
      <t>ジュミョウカ</t>
    </rPh>
    <rPh sb="101" eb="102">
      <t>ツト</t>
    </rPh>
    <phoneticPr fontId="4"/>
  </si>
  <si>
    <t>①収益的収支比率・⑤経費回収率については100％未満であるが、整備事業が完了し供用開始後の接続加入により、使用料収入は増加傾向にある。
しばらくは大きな更新投資等がないので収支バランスを注視し、更なる加入促進を図り、経営の改善に努める必要がある。
⑥汚水処理原価については、全国平均・類似団体の平均を下回っている。今後、更なる効率的な経営をするために、施設の機能診断を基に修繕改築計画を策定するとともに維持管理費の見直しも必要である。</t>
    <rPh sb="1" eb="3">
      <t>シュウエキ</t>
    </rPh>
    <rPh sb="3" eb="4">
      <t>テキ</t>
    </rPh>
    <rPh sb="4" eb="6">
      <t>シュウシ</t>
    </rPh>
    <rPh sb="6" eb="8">
      <t>ヒリツ</t>
    </rPh>
    <rPh sb="10" eb="12">
      <t>ケイヒ</t>
    </rPh>
    <rPh sb="12" eb="14">
      <t>カイシュウ</t>
    </rPh>
    <rPh sb="14" eb="15">
      <t>リツ</t>
    </rPh>
    <rPh sb="24" eb="26">
      <t>ミマン</t>
    </rPh>
    <rPh sb="31" eb="33">
      <t>セイビ</t>
    </rPh>
    <rPh sb="33" eb="35">
      <t>ジギョウ</t>
    </rPh>
    <rPh sb="36" eb="38">
      <t>カンリョウ</t>
    </rPh>
    <rPh sb="39" eb="41">
      <t>キョウヨウ</t>
    </rPh>
    <rPh sb="41" eb="43">
      <t>カイシ</t>
    </rPh>
    <rPh sb="43" eb="44">
      <t>ゴ</t>
    </rPh>
    <rPh sb="45" eb="47">
      <t>セツゾク</t>
    </rPh>
    <rPh sb="47" eb="49">
      <t>カニュウ</t>
    </rPh>
    <rPh sb="53" eb="56">
      <t>シヨウリョウ</t>
    </rPh>
    <rPh sb="56" eb="58">
      <t>シュウニュウ</t>
    </rPh>
    <rPh sb="59" eb="61">
      <t>ゾウカ</t>
    </rPh>
    <rPh sb="61" eb="63">
      <t>ケイコウ</t>
    </rPh>
    <rPh sb="73" eb="74">
      <t>オオ</t>
    </rPh>
    <rPh sb="76" eb="78">
      <t>コウシン</t>
    </rPh>
    <rPh sb="78" eb="80">
      <t>トウシ</t>
    </rPh>
    <rPh sb="80" eb="81">
      <t>トウ</t>
    </rPh>
    <rPh sb="86" eb="88">
      <t>シュウシ</t>
    </rPh>
    <rPh sb="93" eb="95">
      <t>チュウシ</t>
    </rPh>
    <rPh sb="97" eb="98">
      <t>サラ</t>
    </rPh>
    <rPh sb="100" eb="102">
      <t>カニュウ</t>
    </rPh>
    <rPh sb="102" eb="104">
      <t>ソクシン</t>
    </rPh>
    <rPh sb="105" eb="106">
      <t>ハカ</t>
    </rPh>
    <rPh sb="108" eb="110">
      <t>ケイエイ</t>
    </rPh>
    <rPh sb="111" eb="113">
      <t>カイゼン</t>
    </rPh>
    <rPh sb="114" eb="115">
      <t>ツト</t>
    </rPh>
    <rPh sb="117" eb="119">
      <t>ヒツヨウ</t>
    </rPh>
    <rPh sb="125" eb="127">
      <t>オスイ</t>
    </rPh>
    <rPh sb="127" eb="129">
      <t>ショリ</t>
    </rPh>
    <rPh sb="129" eb="131">
      <t>ゲンカ</t>
    </rPh>
    <rPh sb="137" eb="139">
      <t>ゼンコク</t>
    </rPh>
    <rPh sb="139" eb="141">
      <t>ヘイキン</t>
    </rPh>
    <rPh sb="142" eb="144">
      <t>ルイジ</t>
    </rPh>
    <rPh sb="144" eb="146">
      <t>ダンタイ</t>
    </rPh>
    <rPh sb="147" eb="149">
      <t>ヘイキン</t>
    </rPh>
    <rPh sb="150" eb="152">
      <t>シタマワ</t>
    </rPh>
    <rPh sb="157" eb="159">
      <t>コンゴ</t>
    </rPh>
    <rPh sb="160" eb="161">
      <t>サラ</t>
    </rPh>
    <rPh sb="163" eb="165">
      <t>コウリツ</t>
    </rPh>
    <rPh sb="165" eb="166">
      <t>テキ</t>
    </rPh>
    <rPh sb="167" eb="169">
      <t>ケイエイ</t>
    </rPh>
    <rPh sb="176" eb="178">
      <t>シセツ</t>
    </rPh>
    <rPh sb="179" eb="181">
      <t>キノウ</t>
    </rPh>
    <rPh sb="181" eb="183">
      <t>シンダン</t>
    </rPh>
    <rPh sb="184" eb="185">
      <t>モト</t>
    </rPh>
    <rPh sb="186" eb="188">
      <t>シュウゼン</t>
    </rPh>
    <rPh sb="188" eb="190">
      <t>カイチク</t>
    </rPh>
    <rPh sb="190" eb="192">
      <t>ケイカク</t>
    </rPh>
    <rPh sb="193" eb="195">
      <t>サクテイ</t>
    </rPh>
    <rPh sb="201" eb="203">
      <t>イジ</t>
    </rPh>
    <rPh sb="203" eb="206">
      <t>カンリヒ</t>
    </rPh>
    <rPh sb="207" eb="209">
      <t>ミナオ</t>
    </rPh>
    <rPh sb="211" eb="213">
      <t>ヒツヨウ</t>
    </rPh>
    <phoneticPr fontId="4"/>
  </si>
  <si>
    <t>計画の整備事業はH30で完了した。
下水道接続率はまだ低く、使用料収入は十分でない状況である。
今後は下水道への接続の推進を図り、使用料収入の確保はもとより、将来の施設更新などを見据えて、維持管理費の見直しなど経営改善を図る必要がある。
現在行っている各施設の機能診断結果と、将来の人口減少傾向も踏まえ、施設の統合検討など改善を行う必要がある。</t>
    <rPh sb="0" eb="2">
      <t>ケイカク</t>
    </rPh>
    <rPh sb="3" eb="5">
      <t>セイビ</t>
    </rPh>
    <rPh sb="5" eb="7">
      <t>ジギョウ</t>
    </rPh>
    <rPh sb="12" eb="14">
      <t>カンリョウ</t>
    </rPh>
    <rPh sb="18" eb="21">
      <t>ゲスイドウ</t>
    </rPh>
    <rPh sb="21" eb="23">
      <t>セツゾク</t>
    </rPh>
    <rPh sb="23" eb="24">
      <t>リツ</t>
    </rPh>
    <rPh sb="27" eb="28">
      <t>ヒク</t>
    </rPh>
    <rPh sb="30" eb="33">
      <t>シヨウリョウ</t>
    </rPh>
    <rPh sb="33" eb="35">
      <t>シュウニュウ</t>
    </rPh>
    <rPh sb="36" eb="38">
      <t>ジュウブン</t>
    </rPh>
    <rPh sb="41" eb="43">
      <t>ジョウキョウ</t>
    </rPh>
    <rPh sb="48" eb="50">
      <t>コンゴ</t>
    </rPh>
    <rPh sb="51" eb="54">
      <t>ゲスイドウ</t>
    </rPh>
    <rPh sb="56" eb="58">
      <t>セツゾク</t>
    </rPh>
    <rPh sb="59" eb="61">
      <t>スイシン</t>
    </rPh>
    <rPh sb="62" eb="63">
      <t>ハカ</t>
    </rPh>
    <rPh sb="65" eb="68">
      <t>シヨウリョウ</t>
    </rPh>
    <rPh sb="68" eb="70">
      <t>シュウニュウ</t>
    </rPh>
    <rPh sb="71" eb="73">
      <t>カクホ</t>
    </rPh>
    <rPh sb="79" eb="81">
      <t>ショウライ</t>
    </rPh>
    <rPh sb="82" eb="84">
      <t>シセツ</t>
    </rPh>
    <rPh sb="84" eb="86">
      <t>コウシン</t>
    </rPh>
    <rPh sb="89" eb="91">
      <t>ミス</t>
    </rPh>
    <rPh sb="94" eb="96">
      <t>イジ</t>
    </rPh>
    <rPh sb="96" eb="99">
      <t>カンリヒ</t>
    </rPh>
    <rPh sb="100" eb="102">
      <t>ミナオ</t>
    </rPh>
    <rPh sb="105" eb="107">
      <t>ケイエイ</t>
    </rPh>
    <rPh sb="107" eb="109">
      <t>カイゼン</t>
    </rPh>
    <rPh sb="110" eb="111">
      <t>ハカ</t>
    </rPh>
    <rPh sb="112" eb="114">
      <t>ヒツヨウ</t>
    </rPh>
    <rPh sb="119" eb="121">
      <t>ゲンザイ</t>
    </rPh>
    <rPh sb="121" eb="122">
      <t>オコナ</t>
    </rPh>
    <rPh sb="126" eb="129">
      <t>カクシセツ</t>
    </rPh>
    <rPh sb="130" eb="132">
      <t>キノウ</t>
    </rPh>
    <rPh sb="132" eb="134">
      <t>シンダン</t>
    </rPh>
    <rPh sb="134" eb="136">
      <t>ケッカ</t>
    </rPh>
    <rPh sb="138" eb="140">
      <t>ショウライ</t>
    </rPh>
    <rPh sb="141" eb="143">
      <t>ジンコウ</t>
    </rPh>
    <rPh sb="143" eb="145">
      <t>ゲンショウ</t>
    </rPh>
    <rPh sb="145" eb="147">
      <t>ケイコウ</t>
    </rPh>
    <rPh sb="148" eb="149">
      <t>フ</t>
    </rPh>
    <rPh sb="152" eb="154">
      <t>シセツ</t>
    </rPh>
    <rPh sb="155" eb="157">
      <t>トウゴウ</t>
    </rPh>
    <rPh sb="157" eb="159">
      <t>ケントウ</t>
    </rPh>
    <rPh sb="161" eb="163">
      <t>カイゼン</t>
    </rPh>
    <rPh sb="164" eb="165">
      <t>オコナ</t>
    </rPh>
    <rPh sb="166" eb="1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</si>
</sst>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7.09</c:v>
                </c:pt>
                <c:pt idx="1">
                  <c:v>0</c:v>
                </c:pt>
                <c:pt idx="2">
                  <c:v>0</c:v>
                </c:pt>
                <c:pt idx="3">
                  <c:v>0</c:v>
                </c:pt>
                <c:pt idx="4">
                  <c:v>0</c:v>
                </c:pt>
              </c:numCache>
            </c:numRef>
          </c:val>
          <c:extLst>
            <c:ext xmlns:c16="http://schemas.microsoft.com/office/drawing/2014/chart" uri="{C3380CC4-5D6E-409C-BE32-E72D297353CC}">
              <c16:uniqueId val="{00000000-1498-489F-871F-CDEC7EE743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1498-489F-871F-CDEC7EE743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35.06</c:v>
                </c:pt>
                <c:pt idx="1">
                  <c:v>37.590000000000003</c:v>
                </c:pt>
                <c:pt idx="2">
                  <c:v>0</c:v>
                </c:pt>
                <c:pt idx="3">
                  <c:v>0</c:v>
                </c:pt>
                <c:pt idx="4">
                  <c:v>0</c:v>
                </c:pt>
              </c:numCache>
            </c:numRef>
          </c:val>
          <c:extLst>
            <c:ext xmlns:c16="http://schemas.microsoft.com/office/drawing/2014/chart" uri="{C3380CC4-5D6E-409C-BE32-E72D297353CC}">
              <c16:uniqueId val="{00000000-7CC6-4786-BC49-CF20584076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7CC6-4786-BC49-CF20584076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63.89</c:v>
                </c:pt>
                <c:pt idx="1">
                  <c:v>56.98</c:v>
                </c:pt>
                <c:pt idx="2">
                  <c:v>55.84</c:v>
                </c:pt>
                <c:pt idx="3">
                  <c:v>57.93</c:v>
                </c:pt>
                <c:pt idx="4">
                  <c:v>61.82</c:v>
                </c:pt>
              </c:numCache>
            </c:numRef>
          </c:val>
          <c:extLst>
            <c:ext xmlns:c16="http://schemas.microsoft.com/office/drawing/2014/chart" uri="{C3380CC4-5D6E-409C-BE32-E72D297353CC}">
              <c16:uniqueId val="{00000000-849D-4AD1-AD6E-8D21866CAE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849D-4AD1-AD6E-8D21866CAE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77.88</c:v>
                </c:pt>
                <c:pt idx="1">
                  <c:v>56.42</c:v>
                </c:pt>
                <c:pt idx="2">
                  <c:v>93.54</c:v>
                </c:pt>
                <c:pt idx="3">
                  <c:v>84.66</c:v>
                </c:pt>
                <c:pt idx="4">
                  <c:v>86.75</c:v>
                </c:pt>
              </c:numCache>
            </c:numRef>
          </c:val>
          <c:extLst>
            <c:ext xmlns:c16="http://schemas.microsoft.com/office/drawing/2014/chart" uri="{C3380CC4-5D6E-409C-BE32-E72D297353CC}">
              <c16:uniqueId val="{00000000-7B68-4F7A-B404-ED56F5C495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68-4F7A-B404-ED56F5C495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38-498F-BA9F-549BCBCC354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38-498F-BA9F-549BCBCC354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7-4C5C-96B0-77953A66AA8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7-4C5C-96B0-77953A66AA8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7D-41C3-AFF5-533C58AF6A1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7D-41C3-AFF5-533C58AF6A1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9-4EF6-8800-E1B8455257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9-4EF6-8800-E1B8455257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3855.52</c:v>
                </c:pt>
                <c:pt idx="3" formatCode="#,##0.00;&quot;△&quot;#,##0.00;&quot;-&quot;">
                  <c:v>24.08</c:v>
                </c:pt>
                <c:pt idx="4">
                  <c:v>0</c:v>
                </c:pt>
              </c:numCache>
            </c:numRef>
          </c:val>
          <c:extLst>
            <c:ext xmlns:c16="http://schemas.microsoft.com/office/drawing/2014/chart" uri="{C3380CC4-5D6E-409C-BE32-E72D297353CC}">
              <c16:uniqueId val="{00000000-18FF-4277-99D9-95F79218B5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18FF-4277-99D9-95F79218B5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40.729999999999997</c:v>
                </c:pt>
                <c:pt idx="1">
                  <c:v>67.069999999999993</c:v>
                </c:pt>
                <c:pt idx="2">
                  <c:v>73.680000000000007</c:v>
                </c:pt>
                <c:pt idx="3">
                  <c:v>58.79</c:v>
                </c:pt>
                <c:pt idx="4">
                  <c:v>69.75</c:v>
                </c:pt>
              </c:numCache>
            </c:numRef>
          </c:val>
          <c:extLst>
            <c:ext xmlns:c16="http://schemas.microsoft.com/office/drawing/2014/chart" uri="{C3380CC4-5D6E-409C-BE32-E72D297353CC}">
              <c16:uniqueId val="{00000000-86F2-4DD2-883E-DAE8E2A349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86F2-4DD2-883E-DAE8E2A349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526.55999999999995</c:v>
                </c:pt>
                <c:pt idx="1">
                  <c:v>316.20999999999998</c:v>
                </c:pt>
                <c:pt idx="2">
                  <c:v>284.12</c:v>
                </c:pt>
                <c:pt idx="3">
                  <c:v>355.09</c:v>
                </c:pt>
                <c:pt idx="4">
                  <c:v>298.23</c:v>
                </c:pt>
              </c:numCache>
            </c:numRef>
          </c:val>
          <c:extLst>
            <c:ext xmlns:c16="http://schemas.microsoft.com/office/drawing/2014/chart" uri="{C3380CC4-5D6E-409C-BE32-E72D297353CC}">
              <c16:uniqueId val="{00000000-4345-462E-AF1D-36C82FF3AF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4345-462E-AF1D-36C82FF3AF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壱岐市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26439</v>
      </c>
      <c r="AM8" s="51"/>
      <c r="AN8" s="51"/>
      <c r="AO8" s="51"/>
      <c r="AP8" s="51"/>
      <c r="AQ8" s="51"/>
      <c r="AR8" s="51"/>
      <c r="AS8" s="51"/>
      <c r="AT8" s="46">
        <f>データ!T6</f>
        <v>139.41999999999999</v>
      </c>
      <c r="AU8" s="46"/>
      <c r="AV8" s="46"/>
      <c r="AW8" s="46"/>
      <c r="AX8" s="46"/>
      <c r="AY8" s="46"/>
      <c r="AZ8" s="46"/>
      <c r="BA8" s="46"/>
      <c r="BB8" s="46">
        <f>データ!U6</f>
        <v>189.64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7.89</v>
      </c>
      <c r="Q10" s="46"/>
      <c r="R10" s="46"/>
      <c r="S10" s="46"/>
      <c r="T10" s="46"/>
      <c r="U10" s="46"/>
      <c r="V10" s="46"/>
      <c r="W10" s="46">
        <f>データ!Q6</f>
        <v>103.36</v>
      </c>
      <c r="X10" s="46"/>
      <c r="Y10" s="46"/>
      <c r="Z10" s="46"/>
      <c r="AA10" s="46"/>
      <c r="AB10" s="46"/>
      <c r="AC10" s="46"/>
      <c r="AD10" s="51">
        <f>データ!R6</f>
        <v>4240</v>
      </c>
      <c r="AE10" s="51"/>
      <c r="AF10" s="51"/>
      <c r="AG10" s="51"/>
      <c r="AH10" s="51"/>
      <c r="AI10" s="51"/>
      <c r="AJ10" s="51"/>
      <c r="AK10" s="2"/>
      <c r="AL10" s="51">
        <f>データ!V6</f>
        <v>2056</v>
      </c>
      <c r="AM10" s="51"/>
      <c r="AN10" s="51"/>
      <c r="AO10" s="51"/>
      <c r="AP10" s="51"/>
      <c r="AQ10" s="51"/>
      <c r="AR10" s="51"/>
      <c r="AS10" s="51"/>
      <c r="AT10" s="46">
        <f>データ!W6</f>
        <v>0.99</v>
      </c>
      <c r="AU10" s="46"/>
      <c r="AV10" s="46"/>
      <c r="AW10" s="46"/>
      <c r="AX10" s="46"/>
      <c r="AY10" s="46"/>
      <c r="AZ10" s="46"/>
      <c r="BA10" s="46"/>
      <c r="BB10" s="46">
        <f>データ!X6</f>
        <v>2076.77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43</v>
      </c>
      <c r="N86" s="26" t="s">
        <v>44</v>
      </c>
      <c r="O86" s="26" t="str">
        <f>データ!EO6</f>
        <v>【0.01】</v>
      </c>
    </row>
  </sheetData>
  <sheetProtection algorithmName="SHA-512" hashValue="RLQEXmM605ISxbxMuWs9v+rUjiLeLfqhZ5GjJ8zXs98UnUc178WJQWs4VXcUj8YAAI8K4zIHhw9ZTX674pQB8A==" saltValue="MuY1/oRF3XH0nAx437Aq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422100</v>
      </c>
      <c r="D6" s="33">
        <f t="shared" si="3"/>
        <v>47</v>
      </c>
      <c r="E6" s="33">
        <f t="shared" si="3"/>
        <v>17</v>
      </c>
      <c r="F6" s="33">
        <f t="shared" si="3"/>
        <v>6</v>
      </c>
      <c r="G6" s="33">
        <f t="shared" si="3"/>
        <v>0</v>
      </c>
      <c r="H6" s="33" t="str">
        <f t="shared" si="3"/>
        <v>長崎県　壱岐市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7.89</v>
      </c>
      <c r="Q6" s="34">
        <f t="shared" si="3"/>
        <v>103.36</v>
      </c>
      <c r="R6" s="34">
        <f t="shared" si="3"/>
        <v>4240</v>
      </c>
      <c r="S6" s="34">
        <f t="shared" si="3"/>
        <v>26439</v>
      </c>
      <c r="T6" s="34">
        <f t="shared" si="3"/>
        <v>139.41999999999999</v>
      </c>
      <c r="U6" s="34">
        <f t="shared" si="3"/>
        <v>189.64</v>
      </c>
      <c r="V6" s="34">
        <f t="shared" si="3"/>
        <v>2056</v>
      </c>
      <c r="W6" s="34">
        <f t="shared" si="3"/>
        <v>0.99</v>
      </c>
      <c r="X6" s="34">
        <f t="shared" si="3"/>
        <v>2076.77</v>
      </c>
      <c r="Y6" s="35">
        <f>IF(Y7="",NA(),Y7)</f>
        <v>77.88</v>
      </c>
      <c r="Z6" s="35">
        <f t="shared" ref="Z6:AH6" si="4">IF(Z7="",NA(),Z7)</f>
        <v>56.42</v>
      </c>
      <c r="AA6" s="35">
        <f t="shared" si="4"/>
        <v>93.54</v>
      </c>
      <c r="AB6" s="35">
        <f t="shared" si="4"/>
        <v>84.66</v>
      </c>
      <c r="AC6" s="35">
        <f t="shared" si="4"/>
        <v>86.75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3855.52</v>
      </c>
      <c r="BI6" s="35">
        <f t="shared" si="7"/>
        <v>24.08</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40.729999999999997</v>
      </c>
      <c r="BR6" s="35">
        <f t="shared" ref="BR6:BZ6" si="8">IF(BR7="",NA(),BR7)</f>
        <v>67.069999999999993</v>
      </c>
      <c r="BS6" s="35">
        <f t="shared" si="8"/>
        <v>73.680000000000007</v>
      </c>
      <c r="BT6" s="35">
        <f t="shared" si="8"/>
        <v>58.79</v>
      </c>
      <c r="BU6" s="35">
        <f t="shared" si="8"/>
        <v>69.75</v>
      </c>
      <c r="BV6" s="35">
        <f t="shared" si="8"/>
        <v>43.13</v>
      </c>
      <c r="BW6" s="35">
        <f t="shared" si="8"/>
        <v>46.26</v>
      </c>
      <c r="BX6" s="35">
        <f t="shared" si="8"/>
        <v>45.81</v>
      </c>
      <c r="BY6" s="35">
        <f t="shared" si="8"/>
        <v>43.43</v>
      </c>
      <c r="BZ6" s="35">
        <f t="shared" si="8"/>
        <v>41.41</v>
      </c>
      <c r="CA6" s="34" t="str">
        <f>IF(CA7="","",IF(CA7="-","【-】","【"&amp;SUBSTITUTE(TEXT(CA7,"#,##0.00"),"-","△")&amp;"】"))</f>
        <v>【45.31】</v>
      </c>
      <c r="CB6" s="35">
        <f>IF(CB7="",NA(),CB7)</f>
        <v>526.55999999999995</v>
      </c>
      <c r="CC6" s="35">
        <f t="shared" ref="CC6:CK6" si="9">IF(CC7="",NA(),CC7)</f>
        <v>316.20999999999998</v>
      </c>
      <c r="CD6" s="35">
        <f t="shared" si="9"/>
        <v>284.12</v>
      </c>
      <c r="CE6" s="35">
        <f t="shared" si="9"/>
        <v>355.09</v>
      </c>
      <c r="CF6" s="35">
        <f t="shared" si="9"/>
        <v>298.23</v>
      </c>
      <c r="CG6" s="35">
        <f t="shared" si="9"/>
        <v>392.03</v>
      </c>
      <c r="CH6" s="35">
        <f t="shared" si="9"/>
        <v>376.4</v>
      </c>
      <c r="CI6" s="35">
        <f t="shared" si="9"/>
        <v>383.92</v>
      </c>
      <c r="CJ6" s="35">
        <f t="shared" si="9"/>
        <v>400.44</v>
      </c>
      <c r="CK6" s="35">
        <f t="shared" si="9"/>
        <v>417.56</v>
      </c>
      <c r="CL6" s="34" t="str">
        <f>IF(CL7="","",IF(CL7="-","【-】","【"&amp;SUBSTITUTE(TEXT(CL7,"#,##0.00"),"-","△")&amp;"】"))</f>
        <v>【379.91】</v>
      </c>
      <c r="CM6" s="35">
        <f>IF(CM7="",NA(),CM7)</f>
        <v>35.06</v>
      </c>
      <c r="CN6" s="35">
        <f t="shared" ref="CN6:CV6" si="10">IF(CN7="",NA(),CN7)</f>
        <v>37.590000000000003</v>
      </c>
      <c r="CO6" s="35" t="str">
        <f t="shared" si="10"/>
        <v>-</v>
      </c>
      <c r="CP6" s="35" t="str">
        <f t="shared" si="10"/>
        <v>-</v>
      </c>
      <c r="CQ6" s="35" t="str">
        <f t="shared" si="10"/>
        <v>-</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63.89</v>
      </c>
      <c r="CY6" s="35">
        <f t="shared" ref="CY6:DG6" si="11">IF(CY7="",NA(),CY7)</f>
        <v>56.98</v>
      </c>
      <c r="CZ6" s="35">
        <f t="shared" si="11"/>
        <v>55.84</v>
      </c>
      <c r="DA6" s="35">
        <f t="shared" si="11"/>
        <v>57.93</v>
      </c>
      <c r="DB6" s="35">
        <f t="shared" si="11"/>
        <v>61.82</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7.09</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422100</v>
      </c>
      <c r="D7" s="37">
        <v>47</v>
      </c>
      <c r="E7" s="37">
        <v>17</v>
      </c>
      <c r="F7" s="37">
        <v>6</v>
      </c>
      <c r="G7" s="37">
        <v>0</v>
      </c>
      <c r="H7" s="37" t="s">
        <v>98</v>
      </c>
      <c r="I7" s="37" t="s">
        <v>99</v>
      </c>
      <c r="J7" s="37" t="s">
        <v>100</v>
      </c>
      <c r="K7" s="37" t="s">
        <v>101</v>
      </c>
      <c r="L7" s="37" t="s">
        <v>102</v>
      </c>
      <c r="M7" s="37" t="s">
        <v>103</v>
      </c>
      <c r="N7" s="38" t="s">
        <v>104</v>
      </c>
      <c r="O7" s="38" t="s">
        <v>105</v>
      </c>
      <c r="P7" s="38">
        <v>7.89</v>
      </c>
      <c r="Q7" s="38">
        <v>103.36</v>
      </c>
      <c r="R7" s="38">
        <v>4240</v>
      </c>
      <c r="S7" s="38">
        <v>26439</v>
      </c>
      <c r="T7" s="38">
        <v>139.41999999999999</v>
      </c>
      <c r="U7" s="38">
        <v>189.64</v>
      </c>
      <c r="V7" s="38">
        <v>2056</v>
      </c>
      <c r="W7" s="38">
        <v>0.99</v>
      </c>
      <c r="X7" s="38">
        <v>2076.77</v>
      </c>
      <c r="Y7" s="38">
        <v>77.88</v>
      </c>
      <c r="Z7" s="38">
        <v>56.42</v>
      </c>
      <c r="AA7" s="38">
        <v>93.54</v>
      </c>
      <c r="AB7" s="38">
        <v>84.66</v>
      </c>
      <c r="AC7" s="38">
        <v>86.75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3855.52</v>
      </c>
      <c r="BI7" s="38">
        <v>24.08</v>
      </c>
      <c r="BJ7" s="38">
        <v>0</v>
      </c>
      <c r="BK7" s="38">
        <v>1029.24</v>
      </c>
      <c r="BL7" s="38">
        <v>1063.93</v>
      </c>
      <c r="BM7" s="38">
        <v>1060.8599999999999</v>
      </c>
      <c r="BN7" s="38">
        <v>1006.65</v>
      </c>
      <c r="BO7" s="38">
        <v>998.42</v>
      </c>
      <c r="BP7" s="38">
        <v>953.26</v>
      </c>
      <c r="BQ7" s="38">
        <v>40.729999999999997</v>
      </c>
      <c r="BR7" s="38">
        <v>67.069999999999993</v>
      </c>
      <c r="BS7" s="38">
        <v>73.680000000000007</v>
      </c>
      <c r="BT7" s="38">
        <v>58.79</v>
      </c>
      <c r="BU7" s="38">
        <v>69.75</v>
      </c>
      <c r="BV7" s="38">
        <v>43.13</v>
      </c>
      <c r="BW7" s="38">
        <v>46.26</v>
      </c>
      <c r="BX7" s="38">
        <v>45.81</v>
      </c>
      <c r="BY7" s="38">
        <v>43.43</v>
      </c>
      <c r="BZ7" s="38">
        <v>41.41</v>
      </c>
      <c r="CA7" s="38">
        <v>45.31</v>
      </c>
      <c r="CB7" s="38">
        <v>526.55999999999995</v>
      </c>
      <c r="CC7" s="38">
        <v>316.20999999999998</v>
      </c>
      <c r="CD7" s="38">
        <v>284.12</v>
      </c>
      <c r="CE7" s="38">
        <v>355.09</v>
      </c>
      <c r="CF7" s="38">
        <v>298.23</v>
      </c>
      <c r="CG7" s="38">
        <v>392.03</v>
      </c>
      <c r="CH7" s="38">
        <v>376.4</v>
      </c>
      <c r="CI7" s="38">
        <v>383.92</v>
      </c>
      <c r="CJ7" s="38">
        <v>400.44</v>
      </c>
      <c r="CK7" s="38">
        <v>417.56</v>
      </c>
      <c r="CL7" s="38">
        <v>379.91</v>
      </c>
      <c r="CM7" s="38">
        <v>35.06</v>
      </c>
      <c r="CN7" s="38">
        <v>37.590000000000003</v>
      </c>
      <c r="CO7" s="38" t="s">
        <v>104</v>
      </c>
      <c r="CP7" s="38" t="s">
        <v>104</v>
      </c>
      <c r="CQ7" s="38" t="s">
        <v>104</v>
      </c>
      <c r="CR7" s="38">
        <v>35.64</v>
      </c>
      <c r="CS7" s="38">
        <v>33.729999999999997</v>
      </c>
      <c r="CT7" s="38">
        <v>33.21</v>
      </c>
      <c r="CU7" s="38">
        <v>32.229999999999997</v>
      </c>
      <c r="CV7" s="38">
        <v>32.479999999999997</v>
      </c>
      <c r="CW7" s="38">
        <v>33.67</v>
      </c>
      <c r="CX7" s="38">
        <v>63.89</v>
      </c>
      <c r="CY7" s="38">
        <v>56.98</v>
      </c>
      <c r="CZ7" s="38">
        <v>55.84</v>
      </c>
      <c r="DA7" s="38">
        <v>57.93</v>
      </c>
      <c r="DB7" s="38">
        <v>61.82</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7.09</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2020-12-04T03:12:36Z</dcterms:created>
  <dcterms:modified xsi:type="dcterms:W3CDTF">2021-02-22T09:07:31Z</dcterms:modified>
  <cp:category/>
</cp:coreProperties>
</file>