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EFD3E98B-5BA1-4C7A-B943-FBDCBC546284}" xr6:coauthVersionLast="45" xr6:coauthVersionMax="45" xr10:uidLastSave="{00000000-0000-0000-0000-000000000000}"/>
  <workbookProtection workbookAlgorithmName="SHA-512" workbookHashValue="/fZQR/MRNwBuS58Y2oEyPhJdDEr0e/CbpN8xA8fLFEj4ubEKuvMLa2KASA4Wpl0I7J20lGg9UdE0DnnjeUMbEg==" workbookSaltValue="dxDvTrlZNZmhMj4JWH+SS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<sst xmlns="http://schemas.openxmlformats.org/spreadsheetml/2006/main" count="236" uniqueCount="120">
  <si>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</si>
  <si>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</si>
  <si>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</si>
  <si>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</si>
  <si>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</si>
  <si>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</si>
  <si>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</si>
  <si>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</si>
  <si>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</si>
  <si>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</si>
  <si>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</si>
  <si>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</si>
  <si>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</si>
  <si>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</si>
  <si>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</si>
  <si>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</si>
  <si>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</si>
  <si>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</si>
  <si>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</si>
  <si>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</si>
  <si>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</si>
  <si>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</si>
  <si>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</si>
  <si>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</si>
  <si>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</si>
  <si>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</si>
  <si>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</si>
  <si>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</si>
  <si>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</si>
  <si>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</si>
  <si>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</si>
  <si>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</si>
  <si>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</si>
  <si>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</si>
  <si>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</si>
  <si>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</si>
  <si>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</si>
  <si>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</si>
  <si>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</si>
  <si>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</si>
  <si>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</si>
  <si>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</si>
  <si>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</si>
  <si>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</si>
  <si>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</si>
  <si>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</si>
  <si>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</si>
  <si>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</si>
  <si>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</si>
  <si>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</si>
  <si>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</si>
  <si>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</si>
  <si>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</si>
  <si>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</si>
  <si>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</si>
  <si>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</si>
  <si>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</si>
  <si>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</si>
  <si>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</si>
  <si>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</si>
  <si>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</si>
  <si>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</si>
  <si>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</si>
  <si>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</si>
  <si>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</si>
  <si>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</si>
  <si>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</si>
  <si>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</si>
  <si>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</si>
  <si>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</si>
  <si>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</si>
  <si>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</si>
  <si>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</si>
  <si>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</si>
  <si>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</si>
  <si>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</si>
  <si>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</si>
  <si>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</si>
  <si>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</si>
  <si>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</si>
  <si>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</si>
  <si>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</si>
  <si>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</si>
  <si>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</si>
  <si>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</si>
  <si>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</si>
  <si>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</si>
  <si>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</si>
  <si>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</si>
  <si>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</si>
  <si>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</si>
  <si>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</si>
  <si>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</si>
  <si>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</si>
  <si>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</si>
  <si>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</si>
  <si>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</si>
  <si>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</si>
  <si>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</si>
  <si>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</si>
  <si>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</si>
  <si>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</si>
  <si>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</si>
  <si>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</si>
  <si>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</si>
  <si>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</si>
  <si>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</si>
  <si>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</si>
  <si>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</si>
  <si>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</si>
  <si>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</si>
  <si>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</si>
  <si>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</si>
  <si>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</si>
  <si>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</si>
  <si>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</si>
  <si>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</si>
  <si>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①収益的収支比率は、100％に近い数値となっているが、料金収入と経常支出の差額については、一般会計からの負担金で賄っている状況である。
⑤経費回収率は、37.13％と類似団体を下回っており、使用量収入では経費を賄えていない状態である。
⑥汚水処理原価は、464.10円と類似団体より高くなっており、設備投資に対して接続率が低いことが考えられる。
⑦施設利用率は、25.29％、⑧水洗化率は60.34％といずれも類似団体と比較すると低い状況であり、供用区域内の人口が減少傾向にあることから、今後も普及活動を促進する必要がある。</t>
    <rPh sb="1" eb="4">
      <t>シュウエキテキ</t>
    </rPh>
    <rPh sb="4" eb="6">
      <t>シュウシ</t>
    </rPh>
    <rPh sb="6" eb="8">
      <t>ヒリツ</t>
    </rPh>
    <rPh sb="15" eb="16">
      <t>チカ</t>
    </rPh>
    <rPh sb="17" eb="19">
      <t>スウチ</t>
    </rPh>
    <rPh sb="27" eb="29">
      <t>リョウキン</t>
    </rPh>
    <rPh sb="29" eb="31">
      <t>シュウニュウ</t>
    </rPh>
    <rPh sb="32" eb="34">
      <t>ケイジョウ</t>
    </rPh>
    <rPh sb="34" eb="36">
      <t>シシュツ</t>
    </rPh>
    <rPh sb="37" eb="39">
      <t>サガク</t>
    </rPh>
    <rPh sb="45" eb="47">
      <t>イッパン</t>
    </rPh>
    <rPh sb="47" eb="49">
      <t>カイケイ</t>
    </rPh>
    <rPh sb="52" eb="55">
      <t>フタンキン</t>
    </rPh>
    <rPh sb="56" eb="57">
      <t>マカナ</t>
    </rPh>
    <rPh sb="61" eb="63">
      <t>ジョウキョウ</t>
    </rPh>
    <rPh sb="69" eb="71">
      <t>ケイヒ</t>
    </rPh>
    <rPh sb="71" eb="73">
      <t>カイシュウ</t>
    </rPh>
    <rPh sb="73" eb="74">
      <t>リツ</t>
    </rPh>
    <rPh sb="83" eb="85">
      <t>ルイジ</t>
    </rPh>
    <rPh sb="85" eb="87">
      <t>ダンタイ</t>
    </rPh>
    <rPh sb="88" eb="90">
      <t>シタマワ</t>
    </rPh>
    <rPh sb="95" eb="97">
      <t>シヨウ</t>
    </rPh>
    <rPh sb="97" eb="98">
      <t>リョウ</t>
    </rPh>
    <rPh sb="98" eb="100">
      <t>シュウニュウ</t>
    </rPh>
    <rPh sb="102" eb="104">
      <t>ケイヒ</t>
    </rPh>
    <rPh sb="105" eb="106">
      <t>マカナ</t>
    </rPh>
    <rPh sb="111" eb="113">
      <t>ジョウタイ</t>
    </rPh>
    <rPh sb="119" eb="121">
      <t>オスイ</t>
    </rPh>
    <rPh sb="121" eb="123">
      <t>ショリ</t>
    </rPh>
    <rPh sb="123" eb="125">
      <t>ゲンカ</t>
    </rPh>
    <rPh sb="133" eb="134">
      <t>エン</t>
    </rPh>
    <rPh sb="135" eb="137">
      <t>ルイジ</t>
    </rPh>
    <rPh sb="137" eb="139">
      <t>ダンタイ</t>
    </rPh>
    <rPh sb="141" eb="142">
      <t>タカ</t>
    </rPh>
    <rPh sb="149" eb="151">
      <t>セツビ</t>
    </rPh>
    <rPh sb="151" eb="153">
      <t>トウシ</t>
    </rPh>
    <rPh sb="154" eb="155">
      <t>タイ</t>
    </rPh>
    <rPh sb="157" eb="159">
      <t>セツゾク</t>
    </rPh>
    <rPh sb="159" eb="160">
      <t>リツ</t>
    </rPh>
    <rPh sb="161" eb="162">
      <t>ヒク</t>
    </rPh>
    <rPh sb="166" eb="167">
      <t>カンガ</t>
    </rPh>
    <rPh sb="174" eb="176">
      <t>シセツ</t>
    </rPh>
    <rPh sb="176" eb="179">
      <t>リヨウリツ</t>
    </rPh>
    <rPh sb="189" eb="192">
      <t>スイセンカ</t>
    </rPh>
    <rPh sb="192" eb="193">
      <t>リツ</t>
    </rPh>
    <rPh sb="205" eb="207">
      <t>ルイジ</t>
    </rPh>
    <rPh sb="207" eb="209">
      <t>ダンタイ</t>
    </rPh>
    <rPh sb="210" eb="212">
      <t>ヒカク</t>
    </rPh>
    <rPh sb="215" eb="216">
      <t>ヒク</t>
    </rPh>
    <rPh sb="217" eb="219">
      <t>ジョウキョウ</t>
    </rPh>
    <rPh sb="223" eb="225">
      <t>キョウヨウ</t>
    </rPh>
    <rPh sb="225" eb="228">
      <t>クイキナイ</t>
    </rPh>
    <rPh sb="229" eb="231">
      <t>ジンコウ</t>
    </rPh>
    <rPh sb="232" eb="234">
      <t>ゲンショウ</t>
    </rPh>
    <rPh sb="234" eb="236">
      <t>ケイコウ</t>
    </rPh>
    <rPh sb="244" eb="246">
      <t>コンゴ</t>
    </rPh>
    <rPh sb="247" eb="249">
      <t>フキュウ</t>
    </rPh>
    <rPh sb="249" eb="251">
      <t>カツドウ</t>
    </rPh>
    <rPh sb="252" eb="254">
      <t>ソクシン</t>
    </rPh>
    <rPh sb="256" eb="258">
      <t>ヒツヨウ</t>
    </rPh>
    <phoneticPr fontId="4"/>
  </si>
  <si>
    <t>　平成15年4月に供用を開始し16年が経過しているが、老朽化の状況については、現状では大きな問題はなく、今後も長期的な財政計画の基経費の節減に努めながら適切に施設を管理していく必要がある。</t>
    <rPh sb="1" eb="3">
      <t>ヘイセイ</t>
    </rPh>
    <rPh sb="5" eb="6">
      <t>ネン</t>
    </rPh>
    <rPh sb="7" eb="8">
      <t>ガツ</t>
    </rPh>
    <rPh sb="9" eb="11">
      <t>キョウヨウ</t>
    </rPh>
    <rPh sb="12" eb="14">
      <t>カイシ</t>
    </rPh>
    <rPh sb="17" eb="18">
      <t>ネン</t>
    </rPh>
    <rPh sb="19" eb="21">
      <t>ケイカ</t>
    </rPh>
    <rPh sb="27" eb="30">
      <t>ロウキュウカ</t>
    </rPh>
    <rPh sb="31" eb="33">
      <t>ジョウキョウ</t>
    </rPh>
    <rPh sb="39" eb="41">
      <t>ゲンジョウ</t>
    </rPh>
    <rPh sb="43" eb="44">
      <t>オオ</t>
    </rPh>
    <rPh sb="46" eb="48">
      <t>モンダイ</t>
    </rPh>
    <rPh sb="52" eb="54">
      <t>コンゴ</t>
    </rPh>
    <rPh sb="55" eb="58">
      <t>チョウキテキ</t>
    </rPh>
    <rPh sb="59" eb="61">
      <t>ザイセイ</t>
    </rPh>
    <rPh sb="61" eb="63">
      <t>ケイカク</t>
    </rPh>
    <rPh sb="64" eb="65">
      <t>モト</t>
    </rPh>
    <rPh sb="65" eb="67">
      <t>ケイヒ</t>
    </rPh>
    <rPh sb="68" eb="70">
      <t>セツゲン</t>
    </rPh>
    <rPh sb="71" eb="72">
      <t>ツト</t>
    </rPh>
    <rPh sb="76" eb="78">
      <t>テキセツ</t>
    </rPh>
    <rPh sb="79" eb="81">
      <t>シセツ</t>
    </rPh>
    <rPh sb="82" eb="84">
      <t>カンリ</t>
    </rPh>
    <rPh sb="88" eb="90">
      <t>ヒツヨウ</t>
    </rPh>
    <phoneticPr fontId="4"/>
  </si>
  <si>
    <t>　本市の漁業集落排水処理事業は市内の一地区のみで運営しており、大幅に新規加入が見込める状況では無く、原価が高く経費回収率が低い現状は今後も続くことが予想される。
　このため、平成２８年度に策定した経営戦略に基づき、経費の節減や事務及び業務の簡素化を図る。
　また、施設が劣化して致命的な状況になる以前に適切な改築、改修、補修等の対策をとることで使用年数を効率的に延伸する手法により「施設の長寿命化」に努め、公共用水域の水質保全や快適で文化的な生活環境の確保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</si>
</sst>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B4-4E81-B03B-5E8CBD1FF5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c:v>
                </c:pt>
                <c:pt idx="1">
                  <c:v>0</c:v>
                </c:pt>
                <c:pt idx="2">
                  <c:v>0</c:v>
                </c:pt>
                <c:pt idx="3" formatCode="#,##0.00;&quot;△&quot;#,##0.00;&quot;-&quot;">
                  <c:v>0.02</c:v>
                </c:pt>
                <c:pt idx="4" formatCode="#,##0.00;&quot;△&quot;#,##0.00;&quot;-&quot;">
                  <c:v>0.01</c:v>
                </c:pt>
              </c:numCache>
            </c:numRef>
          </c:val>
          <c:smooth val="0"/>
          <c:extLst>
            <c:ext xmlns:c16="http://schemas.microsoft.com/office/drawing/2014/chart" uri="{C3380CC4-5D6E-409C-BE32-E72D297353CC}">
              <c16:uniqueId val="{00000001-42B4-4E81-B03B-5E8CBD1FF5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24.71</c:v>
                </c:pt>
                <c:pt idx="1">
                  <c:v>24.12</c:v>
                </c:pt>
                <c:pt idx="2">
                  <c:v>21.76</c:v>
                </c:pt>
                <c:pt idx="3">
                  <c:v>22.35</c:v>
                </c:pt>
                <c:pt idx="4">
                  <c:v>25.29</c:v>
                </c:pt>
              </c:numCache>
            </c:numRef>
          </c:val>
          <c:extLst>
            <c:ext xmlns:c16="http://schemas.microsoft.com/office/drawing/2014/chart" uri="{C3380CC4-5D6E-409C-BE32-E72D297353CC}">
              <c16:uniqueId val="{00000000-DE0E-4EB6-BE08-69EBDF19E25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29.4</c:v>
                </c:pt>
                <c:pt idx="2">
                  <c:v>29.8</c:v>
                </c:pt>
                <c:pt idx="3">
                  <c:v>32.229999999999997</c:v>
                </c:pt>
                <c:pt idx="4">
                  <c:v>32.479999999999997</c:v>
                </c:pt>
              </c:numCache>
            </c:numRef>
          </c:val>
          <c:smooth val="0"/>
          <c:extLst>
            <c:ext xmlns:c16="http://schemas.microsoft.com/office/drawing/2014/chart" uri="{C3380CC4-5D6E-409C-BE32-E72D297353CC}">
              <c16:uniqueId val="{00000001-DE0E-4EB6-BE08-69EBDF19E25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61.09</c:v>
                </c:pt>
                <c:pt idx="1">
                  <c:v>61.54</c:v>
                </c:pt>
                <c:pt idx="2">
                  <c:v>61.34</c:v>
                </c:pt>
                <c:pt idx="3">
                  <c:v>60.34</c:v>
                </c:pt>
                <c:pt idx="4">
                  <c:v>60.34</c:v>
                </c:pt>
              </c:numCache>
            </c:numRef>
          </c:val>
          <c:extLst>
            <c:ext xmlns:c16="http://schemas.microsoft.com/office/drawing/2014/chart" uri="{C3380CC4-5D6E-409C-BE32-E72D297353CC}">
              <c16:uniqueId val="{00000000-B8A8-4FAD-A85F-C8550148DDD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63.77</c:v>
                </c:pt>
                <c:pt idx="2">
                  <c:v>66.95</c:v>
                </c:pt>
                <c:pt idx="3">
                  <c:v>80.8</c:v>
                </c:pt>
                <c:pt idx="4">
                  <c:v>79.2</c:v>
                </c:pt>
              </c:numCache>
            </c:numRef>
          </c:val>
          <c:smooth val="0"/>
          <c:extLst>
            <c:ext xmlns:c16="http://schemas.microsoft.com/office/drawing/2014/chart" uri="{C3380CC4-5D6E-409C-BE32-E72D297353CC}">
              <c16:uniqueId val="{00000001-B8A8-4FAD-A85F-C8550148DDD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99.06</c:v>
                </c:pt>
                <c:pt idx="2">
                  <c:v>99.37</c:v>
                </c:pt>
                <c:pt idx="3">
                  <c:v>100.11</c:v>
                </c:pt>
                <c:pt idx="4">
                  <c:v>99.68</c:v>
                </c:pt>
              </c:numCache>
            </c:numRef>
          </c:val>
          <c:extLst>
            <c:ext xmlns:c16="http://schemas.microsoft.com/office/drawing/2014/chart" uri="{C3380CC4-5D6E-409C-BE32-E72D297353CC}">
              <c16:uniqueId val="{00000000-C3D8-4725-BC14-582866AAD01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D8-4725-BC14-582866AAD01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43-447C-A704-2B5AE2B8623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43-447C-A704-2B5AE2B8623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A4-4135-BA24-A46CEE72C84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A4-4135-BA24-A46CEE72C84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EE-4285-AE5D-EEEDC90555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EE-4285-AE5D-EEEDC90555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55-4737-91DB-1A8B072DDE4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55-4737-91DB-1A8B072DDE4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4C-434A-8239-CED0C1C9F4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1700.42</c:v>
                </c:pt>
                <c:pt idx="2">
                  <c:v>1491.92</c:v>
                </c:pt>
                <c:pt idx="3">
                  <c:v>1006.65</c:v>
                </c:pt>
                <c:pt idx="4">
                  <c:v>998.42</c:v>
                </c:pt>
              </c:numCache>
            </c:numRef>
          </c:val>
          <c:smooth val="0"/>
          <c:extLst>
            <c:ext xmlns:c16="http://schemas.microsoft.com/office/drawing/2014/chart" uri="{C3380CC4-5D6E-409C-BE32-E72D297353CC}">
              <c16:uniqueId val="{00000001-654C-434A-8239-CED0C1C9F4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38.24</c:v>
                </c:pt>
                <c:pt idx="1">
                  <c:v>40.78</c:v>
                </c:pt>
                <c:pt idx="2">
                  <c:v>38.630000000000003</c:v>
                </c:pt>
                <c:pt idx="3">
                  <c:v>37.130000000000003</c:v>
                </c:pt>
                <c:pt idx="4">
                  <c:v>37.1</c:v>
                </c:pt>
              </c:numCache>
            </c:numRef>
          </c:val>
          <c:extLst>
            <c:ext xmlns:c16="http://schemas.microsoft.com/office/drawing/2014/chart" uri="{C3380CC4-5D6E-409C-BE32-E72D297353CC}">
              <c16:uniqueId val="{00000000-E3D2-4083-B0BD-F3F41A4188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34.51</c:v>
                </c:pt>
                <c:pt idx="2">
                  <c:v>46.77</c:v>
                </c:pt>
                <c:pt idx="3">
                  <c:v>43.43</c:v>
                </c:pt>
                <c:pt idx="4">
                  <c:v>41.41</c:v>
                </c:pt>
              </c:numCache>
            </c:numRef>
          </c:val>
          <c:smooth val="0"/>
          <c:extLst>
            <c:ext xmlns:c16="http://schemas.microsoft.com/office/drawing/2014/chart" uri="{C3380CC4-5D6E-409C-BE32-E72D297353CC}">
              <c16:uniqueId val="{00000001-E3D2-4083-B0BD-F3F41A4188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526.83000000000004</c:v>
                </c:pt>
                <c:pt idx="1">
                  <c:v>528.64</c:v>
                </c:pt>
                <c:pt idx="2">
                  <c:v>508.04</c:v>
                </c:pt>
                <c:pt idx="3">
                  <c:v>513.87</c:v>
                </c:pt>
                <c:pt idx="4">
                  <c:v>464.1</c:v>
                </c:pt>
              </c:numCache>
            </c:numRef>
          </c:val>
          <c:extLst>
            <c:ext xmlns:c16="http://schemas.microsoft.com/office/drawing/2014/chart" uri="{C3380CC4-5D6E-409C-BE32-E72D297353CC}">
              <c16:uniqueId val="{00000000-BFC2-4D06-B4FD-55E56AA2159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476.11</c:v>
                </c:pt>
                <c:pt idx="2">
                  <c:v>348.75</c:v>
                </c:pt>
                <c:pt idx="3">
                  <c:v>400.44</c:v>
                </c:pt>
                <c:pt idx="4">
                  <c:v>417.56</c:v>
                </c:pt>
              </c:numCache>
            </c:numRef>
          </c:val>
          <c:smooth val="0"/>
          <c:extLst>
            <c:ext xmlns:c16="http://schemas.microsoft.com/office/drawing/2014/chart" uri="{C3380CC4-5D6E-409C-BE32-E72D297353CC}">
              <c16:uniqueId val="{00000001-BFC2-4D06-B4FD-55E56AA2159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対馬市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30377</v>
      </c>
      <c r="AM8" s="51"/>
      <c r="AN8" s="51"/>
      <c r="AO8" s="51"/>
      <c r="AP8" s="51"/>
      <c r="AQ8" s="51"/>
      <c r="AR8" s="51"/>
      <c r="AS8" s="51"/>
      <c r="AT8" s="46">
        <f>データ!T6</f>
        <v>707.42</v>
      </c>
      <c r="AU8" s="46"/>
      <c r="AV8" s="46"/>
      <c r="AW8" s="46"/>
      <c r="AX8" s="46"/>
      <c r="AY8" s="46"/>
      <c r="AZ8" s="46"/>
      <c r="BA8" s="46"/>
      <c r="BB8" s="46">
        <f>データ!U6</f>
        <v>42.94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0.77</v>
      </c>
      <c r="Q10" s="46"/>
      <c r="R10" s="46"/>
      <c r="S10" s="46"/>
      <c r="T10" s="46"/>
      <c r="U10" s="46"/>
      <c r="V10" s="46"/>
      <c r="W10" s="46">
        <f>データ!Q6</f>
        <v>100</v>
      </c>
      <c r="X10" s="46"/>
      <c r="Y10" s="46"/>
      <c r="Z10" s="46"/>
      <c r="AA10" s="46"/>
      <c r="AB10" s="46"/>
      <c r="AC10" s="46"/>
      <c r="AD10" s="51">
        <f>データ!R6</f>
        <v>3960</v>
      </c>
      <c r="AE10" s="51"/>
      <c r="AF10" s="51"/>
      <c r="AG10" s="51"/>
      <c r="AH10" s="51"/>
      <c r="AI10" s="51"/>
      <c r="AJ10" s="51"/>
      <c r="AK10" s="2"/>
      <c r="AL10" s="51">
        <f>データ!V6</f>
        <v>232</v>
      </c>
      <c r="AM10" s="51"/>
      <c r="AN10" s="51"/>
      <c r="AO10" s="51"/>
      <c r="AP10" s="51"/>
      <c r="AQ10" s="51"/>
      <c r="AR10" s="51"/>
      <c r="AS10" s="51"/>
      <c r="AT10" s="46">
        <f>データ!W6</f>
        <v>0.11</v>
      </c>
      <c r="AU10" s="46"/>
      <c r="AV10" s="46"/>
      <c r="AW10" s="46"/>
      <c r="AX10" s="46"/>
      <c r="AY10" s="46"/>
      <c r="AZ10" s="46"/>
      <c r="BA10" s="46"/>
      <c r="BB10" s="46">
        <f>データ!X6</f>
        <v>2109.09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9KCYo0glUoxK2hI3jFAH7vheKCx0y7qXrm9JMrI7KaHzfG0ei8/okFZqs33JQdaIRn+q0jtbBEBnyL7voRleZw==" saltValue="qukrbUErqbBu35gt2bvo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422096</v>
      </c>
      <c r="D6" s="33">
        <f t="shared" si="3"/>
        <v>47</v>
      </c>
      <c r="E6" s="33">
        <f t="shared" si="3"/>
        <v>17</v>
      </c>
      <c r="F6" s="33">
        <f t="shared" si="3"/>
        <v>6</v>
      </c>
      <c r="G6" s="33">
        <f t="shared" si="3"/>
        <v>0</v>
      </c>
      <c r="H6" s="33" t="str">
        <f t="shared" si="3"/>
        <v>長崎県　対馬市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0.77</v>
      </c>
      <c r="Q6" s="34">
        <f t="shared" si="3"/>
        <v>100</v>
      </c>
      <c r="R6" s="34">
        <f t="shared" si="3"/>
        <v>3960</v>
      </c>
      <c r="S6" s="34">
        <f t="shared" si="3"/>
        <v>30377</v>
      </c>
      <c r="T6" s="34">
        <f t="shared" si="3"/>
        <v>707.42</v>
      </c>
      <c r="U6" s="34">
        <f t="shared" si="3"/>
        <v>42.94</v>
      </c>
      <c r="V6" s="34">
        <f t="shared" si="3"/>
        <v>232</v>
      </c>
      <c r="W6" s="34">
        <f t="shared" si="3"/>
        <v>0.11</v>
      </c>
      <c r="X6" s="34">
        <f t="shared" si="3"/>
        <v>2109.09</v>
      </c>
      <c r="Y6" s="35">
        <f>IF(Y7="",NA(),Y7)</f>
        <v>100</v>
      </c>
      <c r="Z6" s="35">
        <f t="shared" ref="Z6:AH6" si="4">IF(Z7="",NA(),Z7)</f>
        <v>99.06</v>
      </c>
      <c r="AA6" s="35">
        <f t="shared" si="4"/>
        <v>99.37</v>
      </c>
      <c r="AB6" s="35">
        <f t="shared" si="4"/>
        <v>100.11</v>
      </c>
      <c r="AC6" s="35">
        <f t="shared" si="4"/>
        <v>99.68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1451.54</v>
      </c>
      <c r="BL6" s="35">
        <f t="shared" si="7"/>
        <v>1700.42</v>
      </c>
      <c r="BM6" s="35">
        <f t="shared" si="7"/>
        <v>1491.92</v>
      </c>
      <c r="BN6" s="35">
        <f t="shared" si="7"/>
        <v>1006.65</v>
      </c>
      <c r="BO6" s="35">
        <f t="shared" si="7"/>
        <v>998.42</v>
      </c>
      <c r="BP6" s="34" t="str">
        <f>IF(BP7="","",IF(BP7="-","【-】","【"&amp;SUBSTITUTE(TEXT(BP7,"#,##0.00"),"-","△")&amp;"】"))</f>
        <v>【953.26】</v>
      </c>
      <c r="BQ6" s="35">
        <f>IF(BQ7="",NA(),BQ7)</f>
        <v>38.24</v>
      </c>
      <c r="BR6" s="35">
        <f t="shared" ref="BR6:BZ6" si="8">IF(BR7="",NA(),BR7)</f>
        <v>40.78</v>
      </c>
      <c r="BS6" s="35">
        <f t="shared" si="8"/>
        <v>38.630000000000003</v>
      </c>
      <c r="BT6" s="35">
        <f t="shared" si="8"/>
        <v>37.130000000000003</v>
      </c>
      <c r="BU6" s="35">
        <f t="shared" si="8"/>
        <v>37.1</v>
      </c>
      <c r="BV6" s="35">
        <f t="shared" si="8"/>
        <v>33.58</v>
      </c>
      <c r="BW6" s="35">
        <f t="shared" si="8"/>
        <v>34.51</v>
      </c>
      <c r="BX6" s="35">
        <f t="shared" si="8"/>
        <v>46.77</v>
      </c>
      <c r="BY6" s="35">
        <f t="shared" si="8"/>
        <v>43.43</v>
      </c>
      <c r="BZ6" s="35">
        <f t="shared" si="8"/>
        <v>41.41</v>
      </c>
      <c r="CA6" s="34" t="str">
        <f>IF(CA7="","",IF(CA7="-","【-】","【"&amp;SUBSTITUTE(TEXT(CA7,"#,##0.00"),"-","△")&amp;"】"))</f>
        <v>【45.31】</v>
      </c>
      <c r="CB6" s="35">
        <f>IF(CB7="",NA(),CB7)</f>
        <v>526.83000000000004</v>
      </c>
      <c r="CC6" s="35">
        <f t="shared" ref="CC6:CK6" si="9">IF(CC7="",NA(),CC7)</f>
        <v>528.64</v>
      </c>
      <c r="CD6" s="35">
        <f t="shared" si="9"/>
        <v>508.04</v>
      </c>
      <c r="CE6" s="35">
        <f t="shared" si="9"/>
        <v>513.87</v>
      </c>
      <c r="CF6" s="35">
        <f t="shared" si="9"/>
        <v>464.1</v>
      </c>
      <c r="CG6" s="35">
        <f t="shared" si="9"/>
        <v>514.39</v>
      </c>
      <c r="CH6" s="35">
        <f t="shared" si="9"/>
        <v>476.11</v>
      </c>
      <c r="CI6" s="35">
        <f t="shared" si="9"/>
        <v>348.75</v>
      </c>
      <c r="CJ6" s="35">
        <f t="shared" si="9"/>
        <v>400.44</v>
      </c>
      <c r="CK6" s="35">
        <f t="shared" si="9"/>
        <v>417.56</v>
      </c>
      <c r="CL6" s="34" t="str">
        <f>IF(CL7="","",IF(CL7="-","【-】","【"&amp;SUBSTITUTE(TEXT(CL7,"#,##0.00"),"-","△")&amp;"】"))</f>
        <v>【379.91】</v>
      </c>
      <c r="CM6" s="35">
        <f>IF(CM7="",NA(),CM7)</f>
        <v>24.71</v>
      </c>
      <c r="CN6" s="35">
        <f t="shared" ref="CN6:CV6" si="10">IF(CN7="",NA(),CN7)</f>
        <v>24.12</v>
      </c>
      <c r="CO6" s="35">
        <f t="shared" si="10"/>
        <v>21.76</v>
      </c>
      <c r="CP6" s="35">
        <f t="shared" si="10"/>
        <v>22.35</v>
      </c>
      <c r="CQ6" s="35">
        <f t="shared" si="10"/>
        <v>25.29</v>
      </c>
      <c r="CR6" s="35">
        <f t="shared" si="10"/>
        <v>29.28</v>
      </c>
      <c r="CS6" s="35">
        <f t="shared" si="10"/>
        <v>29.4</v>
      </c>
      <c r="CT6" s="35">
        <f t="shared" si="10"/>
        <v>29.8</v>
      </c>
      <c r="CU6" s="35">
        <f t="shared" si="10"/>
        <v>32.229999999999997</v>
      </c>
      <c r="CV6" s="35">
        <f t="shared" si="10"/>
        <v>32.479999999999997</v>
      </c>
      <c r="CW6" s="34" t="str">
        <f>IF(CW7="","",IF(CW7="-","【-】","【"&amp;SUBSTITUTE(TEXT(CW7,"#,##0.00"),"-","△")&amp;"】"))</f>
        <v>【33.67】</v>
      </c>
      <c r="CX6" s="35">
        <f>IF(CX7="",NA(),CX7)</f>
        <v>61.09</v>
      </c>
      <c r="CY6" s="35">
        <f t="shared" ref="CY6:DG6" si="11">IF(CY7="",NA(),CY7)</f>
        <v>61.54</v>
      </c>
      <c r="CZ6" s="35">
        <f t="shared" si="11"/>
        <v>61.34</v>
      </c>
      <c r="DA6" s="35">
        <f t="shared" si="11"/>
        <v>60.34</v>
      </c>
      <c r="DB6" s="35">
        <f t="shared" si="11"/>
        <v>60.34</v>
      </c>
      <c r="DC6" s="35">
        <f t="shared" si="11"/>
        <v>66.819999999999993</v>
      </c>
      <c r="DD6" s="35">
        <f t="shared" si="11"/>
        <v>63.77</v>
      </c>
      <c r="DE6" s="35">
        <f t="shared" si="11"/>
        <v>66.95</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4">
        <f t="shared" si="14"/>
        <v>0</v>
      </c>
      <c r="EL6" s="34">
        <f t="shared" si="14"/>
        <v>0</v>
      </c>
      <c r="EM6" s="35">
        <f t="shared" si="14"/>
        <v>0.02</v>
      </c>
      <c r="EN6" s="35">
        <f t="shared" si="14"/>
        <v>0.01</v>
      </c>
      <c r="EO6" s="34" t="str">
        <f>IF(EO7="","",IF(EO7="-","【-】","【"&amp;SUBSTITUTE(TEXT(EO7,"#,##0.00"),"-","△")&amp;"】"))</f>
        <v>【0.01】</v>
      </c>
    </row>
    <row r="7" spans="1:145" s="36" customFormat="1" x14ac:dyDescent="0.15">
      <c r="A7" s="28"/>
      <c r="B7" s="37">
        <v>2019</v>
      </c>
      <c r="C7" s="37">
        <v>422096</v>
      </c>
      <c r="D7" s="37">
        <v>47</v>
      </c>
      <c r="E7" s="37">
        <v>17</v>
      </c>
      <c r="F7" s="37">
        <v>6</v>
      </c>
      <c r="G7" s="37">
        <v>0</v>
      </c>
      <c r="H7" s="37" t="s">
        <v>98</v>
      </c>
      <c r="I7" s="37" t="s">
        <v>99</v>
      </c>
      <c r="J7" s="37" t="s">
        <v>100</v>
      </c>
      <c r="K7" s="37" t="s">
        <v>101</v>
      </c>
      <c r="L7" s="37" t="s">
        <v>102</v>
      </c>
      <c r="M7" s="37" t="s">
        <v>103</v>
      </c>
      <c r="N7" s="38" t="s">
        <v>104</v>
      </c>
      <c r="O7" s="38" t="s">
        <v>105</v>
      </c>
      <c r="P7" s="38">
        <v>0.77</v>
      </c>
      <c r="Q7" s="38">
        <v>100</v>
      </c>
      <c r="R7" s="38">
        <v>3960</v>
      </c>
      <c r="S7" s="38">
        <v>30377</v>
      </c>
      <c r="T7" s="38">
        <v>707.42</v>
      </c>
      <c r="U7" s="38">
        <v>42.94</v>
      </c>
      <c r="V7" s="38">
        <v>232</v>
      </c>
      <c r="W7" s="38">
        <v>0.11</v>
      </c>
      <c r="X7" s="38">
        <v>2109.09</v>
      </c>
      <c r="Y7" s="38">
        <v>100</v>
      </c>
      <c r="Z7" s="38">
        <v>99.06</v>
      </c>
      <c r="AA7" s="38">
        <v>99.37</v>
      </c>
      <c r="AB7" s="38">
        <v>100.11</v>
      </c>
      <c r="AC7" s="38">
        <v>99.68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1451.54</v>
      </c>
      <c r="BL7" s="38">
        <v>1700.42</v>
      </c>
      <c r="BM7" s="38">
        <v>1491.92</v>
      </c>
      <c r="BN7" s="38">
        <v>1006.65</v>
      </c>
      <c r="BO7" s="38">
        <v>998.42</v>
      </c>
      <c r="BP7" s="38">
        <v>953.26</v>
      </c>
      <c r="BQ7" s="38">
        <v>38.24</v>
      </c>
      <c r="BR7" s="38">
        <v>40.78</v>
      </c>
      <c r="BS7" s="38">
        <v>38.630000000000003</v>
      </c>
      <c r="BT7" s="38">
        <v>37.130000000000003</v>
      </c>
      <c r="BU7" s="38">
        <v>37.1</v>
      </c>
      <c r="BV7" s="38">
        <v>33.58</v>
      </c>
      <c r="BW7" s="38">
        <v>34.51</v>
      </c>
      <c r="BX7" s="38">
        <v>46.77</v>
      </c>
      <c r="BY7" s="38">
        <v>43.43</v>
      </c>
      <c r="BZ7" s="38">
        <v>41.41</v>
      </c>
      <c r="CA7" s="38">
        <v>45.31</v>
      </c>
      <c r="CB7" s="38">
        <v>526.83000000000004</v>
      </c>
      <c r="CC7" s="38">
        <v>528.64</v>
      </c>
      <c r="CD7" s="38">
        <v>508.04</v>
      </c>
      <c r="CE7" s="38">
        <v>513.87</v>
      </c>
      <c r="CF7" s="38">
        <v>464.1</v>
      </c>
      <c r="CG7" s="38">
        <v>514.39</v>
      </c>
      <c r="CH7" s="38">
        <v>476.11</v>
      </c>
      <c r="CI7" s="38">
        <v>348.75</v>
      </c>
      <c r="CJ7" s="38">
        <v>400.44</v>
      </c>
      <c r="CK7" s="38">
        <v>417.56</v>
      </c>
      <c r="CL7" s="38">
        <v>379.91</v>
      </c>
      <c r="CM7" s="38">
        <v>24.71</v>
      </c>
      <c r="CN7" s="38">
        <v>24.12</v>
      </c>
      <c r="CO7" s="38">
        <v>21.76</v>
      </c>
      <c r="CP7" s="38">
        <v>22.35</v>
      </c>
      <c r="CQ7" s="38">
        <v>25.29</v>
      </c>
      <c r="CR7" s="38">
        <v>29.28</v>
      </c>
      <c r="CS7" s="38">
        <v>29.4</v>
      </c>
      <c r="CT7" s="38">
        <v>29.8</v>
      </c>
      <c r="CU7" s="38">
        <v>32.229999999999997</v>
      </c>
      <c r="CV7" s="38">
        <v>32.479999999999997</v>
      </c>
      <c r="CW7" s="38">
        <v>33.67</v>
      </c>
      <c r="CX7" s="38">
        <v>61.09</v>
      </c>
      <c r="CY7" s="38">
        <v>61.54</v>
      </c>
      <c r="CZ7" s="38">
        <v>61.34</v>
      </c>
      <c r="DA7" s="38">
        <v>60.34</v>
      </c>
      <c r="DB7" s="38">
        <v>60.34</v>
      </c>
      <c r="DC7" s="38">
        <v>66.819999999999993</v>
      </c>
      <c r="DD7" s="38">
        <v>63.77</v>
      </c>
      <c r="DE7" s="38">
        <v>66.95</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v>
      </c>
      <c r="EL7" s="38">
        <v>0</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2020-12-04T03:12:34Z</dcterms:created>
  <dcterms:modified xsi:type="dcterms:W3CDTF">2021-02-22T09:06:27Z</dcterms:modified>
  <cp:category/>
</cp:coreProperties>
</file>