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R2\02 経営比較分析表（令和元年度決算）の分析等について\06_公表\02_下水道事業\"/>
    </mc:Choice>
  </mc:AlternateContent>
  <xr:revisionPtr revIDLastSave="0" documentId="13_ncr:1_{1067F079-533C-485A-A78F-D43D8606E043}" xr6:coauthVersionLast="45" xr6:coauthVersionMax="45" xr10:uidLastSave="{00000000-0000-0000-0000-000000000000}"/>
  <workbookProtection workbookAlgorithmName="SHA-512" workbookHashValue="rSPf5VT52HMMhz8OoVNbBY8WU37cwDnKaWchpUbhEtEDj7nKhMf5QRlaLX7Yh+jBPPZppiJn4qwyIjexZ6caLw==" workbookSaltValue="R7e7cybcgDHWflivEZ/+Jw==" workbookSpinCount="100000" lockStructure="1"/>
  <bookViews>
    <workbookView xWindow="-120" yWindow="-120" windowWidth="29040" windowHeight="1584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AT10" i="4"/>
  <c r="AL10" i="4"/>
  <c r="P10" i="4"/>
  <c r="I10" i="4"/>
  <c r="B10" i="4"/>
  <c r="P8" i="4"/>
  <c r="I8" i="4"/>
</calcChain>
</file>

<file path=xl/sharedStrings.xml><?xml version="1.0" encoding="utf-8"?>
<sst xmlns="http://schemas.openxmlformats.org/spreadsheetml/2006/main" count="241" uniqueCount="120">
  <si>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</si>
  <si>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</si>
  <si>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</si>
  <si>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</si>
  <si>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</si>
  <si>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</si>
  <si>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</si>
  <si>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</si>
  <si>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</si>
  <si>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</si>
  <si>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</si>
  <si>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</si>
  <si>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</si>
  <si>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</si>
  <si>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</si>
  <si>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</si>
  <si>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</si>
  <si>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</si>
  <si>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</si>
  <si>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</si>
  <si>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</si>
  <si>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</si>
  <si>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</si>
  <si>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</si>
  <si>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</si>
  <si>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</si>
  <si>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</si>
  <si>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</si>
  <si>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</si>
  <si>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</si>
  <si>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</si>
  <si>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</si>
  <si>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</si>
  <si>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</si>
  <si>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</si>
  <si>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</si>
  <si>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</si>
  <si>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</si>
  <si>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</si>
  <si>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</si>
  <si>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</si>
  <si>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</si>
  <si>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</si>
  <si>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</si>
  <si>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</si>
  <si>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</si>
  <si>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</si>
  <si>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</si>
  <si>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</si>
  <si>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</si>
  <si>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</si>
  <si>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</si>
  <si>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</si>
  <si>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</si>
  <si>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</si>
  <si>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</si>
  <si>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</si>
  <si>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</si>
  <si>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</si>
  <si>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</si>
  <si>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</si>
  <si>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</si>
  <si>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</si>
  <si>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</si>
  <si>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</si>
  <si>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</si>
  <si>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</si>
  <si>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</si>
  <si>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</si>
  <si>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</si>
  <si>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</si>
  <si>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</si>
  <si>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</si>
  <si>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</si>
  <si>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</si>
  <si>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</si>
  <si>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</si>
  <si>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</si>
  <si>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</si>
  <si>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</si>
  <si>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</si>
  <si>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</si>
  <si>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</si>
  <si>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</si>
  <si>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</si>
  <si>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</si>
  <si>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</si>
  <si>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</si>
  <si>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</si>
  <si>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</si>
  <si>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</si>
  <si>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</si>
  <si>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</si>
  <si>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</si>
  <si>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</si>
  <si>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</si>
  <si>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</si>
  <si>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</si>
  <si>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南島原市</t>
  </si>
  <si>
    <t>法非適用</t>
  </si>
  <si>
    <t>下水道事業</t>
  </si>
  <si>
    <t>漁業集落排水</t>
  </si>
  <si>
    <t>H3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</si>
  <si>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</si>
  <si>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</si>
  <si>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</si>
  <si>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</si>
  <si>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</si>
  <si>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</si>
  <si>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</si>
  <si>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</si>
  <si>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</si>
  <si>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</si>
  <si>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</si>
  <si>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</si>
  <si>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</si>
  <si>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</si>
  <si>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
　ストックマネジメント計画を策定し、施設の計画的な修繕、効率的な改築等を今後検討していく予定としている。
　また、本市が抱えている高齢化率の増加、人口減少等により、料金収入の減少が見込まれるなか、施設の適正な維持管理や、統廃合なども視野に入れた効率的な事業運営を行い、経営の継続に努めなければならない。</t>
    <phoneticPr fontId="4"/>
  </si>
  <si>
    <t>　
　Ｈ18年度に供用開始し、供用開始後13年が経過しており、処理場や管渠等の耐用年数は経過していないが、電気設備等については、耐用年数を迎える時期となっている。
　今後、すべての下水道施設を対象とした、ストックマネジメント計画を策定し、適切な維持管理及び計画的な改修を図っていく。</t>
    <rPh sb="6" eb="7">
      <t>ネン</t>
    </rPh>
    <rPh sb="69" eb="70">
      <t>ムカ</t>
    </rPh>
    <phoneticPr fontId="4"/>
  </si>
  <si>
    <t xml:space="preserve">
 経営状況は「①収益的収支比率」について100％まで改善してきているものの、収益の大半を一般会計からの繰入金に依存している状況である。
　「④企業債残高対事業規模比率」について、類似団体と比較しても優位である。
 「⑤経費回収率」、「⑥汚水処理原価」及び「⑧水洗化率」について、経年比較では、改善傾向であるものの、類似団体よりは依然劣位である。
　「⑦施設利用率」については、隣接の特定環境保全公共下水道の処理場を利用しているため、数値の計上はない。
　Ｈ18年度で面整備を終えており、今後処理区域内人口の増加も見込めないなか、いかにして処理区域内の接続促進を図り、水洗化率を向上させるかが課題である。
　また、「①収益的収支比率」がＨ29年度から大幅に改善した要因は、一部返済による地方債償還金の減少により、比率が上がったものである。
</t>
    <rPh sb="62" eb="64">
      <t>ジョウキョウ</t>
    </rPh>
    <rPh sb="126" eb="127">
      <t>オヨ</t>
    </rPh>
    <rPh sb="321" eb="323">
      <t>ネンド</t>
    </rPh>
    <rPh sb="325" eb="327">
      <t>オオハバ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</si>
</sst>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0-43BC-B064-4DF26CDE5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</c:formatCode>
                <c:ptCount val="5"/>
                <c:pt idx="0" formatCode="#,##0.00;&quot;△&quot;#,##0.00;&quot;-&quot;">
                  <c:v>0.1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0.26</c:v>
                </c:pt>
                <c:pt idx="4" formatCode="#,##0.00;&quot;△&quot;#,##0.00;&quot;-&quot;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0-43BC-B064-4DF26CDE5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4-4EFC-8AEC-3D468E9C2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29.28</c:v>
                </c:pt>
                <c:pt idx="1">
                  <c:v>29.4</c:v>
                </c:pt>
                <c:pt idx="2">
                  <c:v>29.8</c:v>
                </c:pt>
                <c:pt idx="3">
                  <c:v>29.43</c:v>
                </c:pt>
                <c:pt idx="4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4-4EFC-8AEC-3D468E9C2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36.590000000000003</c:v>
                </c:pt>
                <c:pt idx="1">
                  <c:v>44.69</c:v>
                </c:pt>
                <c:pt idx="2">
                  <c:v>47.32</c:v>
                </c:pt>
                <c:pt idx="3">
                  <c:v>47.11</c:v>
                </c:pt>
                <c:pt idx="4">
                  <c:v>49.09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1-4ABE-B67D-682785AAE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66.819999999999993</c:v>
                </c:pt>
                <c:pt idx="1">
                  <c:v>63.77</c:v>
                </c:pt>
                <c:pt idx="2">
                  <c:v>66.95</c:v>
                </c:pt>
                <c:pt idx="3">
                  <c:v>66.33</c:v>
                </c:pt>
                <c:pt idx="4">
                  <c:v>66.459999999999994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1-4ABE-B67D-682785AAE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84.53</c:v>
                </c:pt>
                <c:pt idx="1">
                  <c:v>83.43</c:v>
                </c:pt>
                <c:pt idx="2">
                  <c:v>96.74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03-4007-B5F1-11EDCF124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3-4007-B5F1-11EDCF124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5-4E8A-A41A-0A8EDC43A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5-4E8A-A41A-0A8EDC43A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1-4909-BA20-14FB6F649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1-4909-BA20-14FB6F649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E-471F-A0D6-1262987BB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E-471F-A0D6-1262987BB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3B-4D11-865F-94D2B6450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B-4D11-865F-94D2B6450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1456.96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C-4556-B264-C82A62A7A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1451.54</c:v>
                </c:pt>
                <c:pt idx="1">
                  <c:v>1700.42</c:v>
                </c:pt>
                <c:pt idx="2">
                  <c:v>1491.92</c:v>
                </c:pt>
                <c:pt idx="3">
                  <c:v>1756.26</c:v>
                </c:pt>
                <c:pt idx="4">
                  <c:v>1864.29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C-4556-B264-C82A62A7A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23.34</c:v>
                </c:pt>
                <c:pt idx="1">
                  <c:v>40.299999999999997</c:v>
                </c:pt>
                <c:pt idx="2">
                  <c:v>40.299999999999997</c:v>
                </c:pt>
                <c:pt idx="3">
                  <c:v>38.979999999999997</c:v>
                </c:pt>
                <c:pt idx="4">
                  <c:v>42.58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7-4D75-BDE9-AEF72C47C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33.58</c:v>
                </c:pt>
                <c:pt idx="1">
                  <c:v>34.51</c:v>
                </c:pt>
                <c:pt idx="2">
                  <c:v>46.77</c:v>
                </c:pt>
                <c:pt idx="3">
                  <c:v>45.78</c:v>
                </c:pt>
                <c:pt idx="4">
                  <c:v>51.32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7-4D75-BDE9-AEF72C47C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613.16999999999996</c:v>
                </c:pt>
                <c:pt idx="1">
                  <c:v>355.47</c:v>
                </c:pt>
                <c:pt idx="2">
                  <c:v>353.19</c:v>
                </c:pt>
                <c:pt idx="3">
                  <c:v>362.22</c:v>
                </c:pt>
                <c:pt idx="4">
                  <c:v>338.48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A-4489-9E02-CE90E6FC2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514.39</c:v>
                </c:pt>
                <c:pt idx="1">
                  <c:v>476.11</c:v>
                </c:pt>
                <c:pt idx="2">
                  <c:v>348.75</c:v>
                </c:pt>
                <c:pt idx="3">
                  <c:v>367.7</c:v>
                </c:pt>
                <c:pt idx="4">
                  <c:v>329.91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A-4489-9E02-CE90E6FC2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【953.26】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【379.91】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4" zoomScale="85" zoomScaleNormal="85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長崎県　南島原市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漁業集落排水</v>
      </c>
      <c r="Q8" s="49"/>
      <c r="R8" s="49"/>
      <c r="S8" s="49"/>
      <c r="T8" s="49"/>
      <c r="U8" s="49"/>
      <c r="V8" s="49"/>
      <c r="W8" s="49" t="str">
        <f>データ!L6</f>
        <v>H3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45262</v>
      </c>
      <c r="AM8" s="51"/>
      <c r="AN8" s="51"/>
      <c r="AO8" s="51"/>
      <c r="AP8" s="51"/>
      <c r="AQ8" s="51"/>
      <c r="AR8" s="51"/>
      <c r="AS8" s="51"/>
      <c r="AT8" s="46">
        <f>データ!T6</f>
        <v>170.11</v>
      </c>
      <c r="AU8" s="46"/>
      <c r="AV8" s="46"/>
      <c r="AW8" s="46"/>
      <c r="AX8" s="46"/>
      <c r="AY8" s="46"/>
      <c r="AZ8" s="46"/>
      <c r="BA8" s="46"/>
      <c r="BB8" s="46">
        <f>データ!U6</f>
        <v>266.07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0.73</v>
      </c>
      <c r="Q10" s="46"/>
      <c r="R10" s="46"/>
      <c r="S10" s="46"/>
      <c r="T10" s="46"/>
      <c r="U10" s="46"/>
      <c r="V10" s="46"/>
      <c r="W10" s="46">
        <f>データ!Q6</f>
        <v>97.71</v>
      </c>
      <c r="X10" s="46"/>
      <c r="Y10" s="46"/>
      <c r="Z10" s="46"/>
      <c r="AA10" s="46"/>
      <c r="AB10" s="46"/>
      <c r="AC10" s="46"/>
      <c r="AD10" s="51">
        <f>データ!R6</f>
        <v>2750</v>
      </c>
      <c r="AE10" s="51"/>
      <c r="AF10" s="51"/>
      <c r="AG10" s="51"/>
      <c r="AH10" s="51"/>
      <c r="AI10" s="51"/>
      <c r="AJ10" s="51"/>
      <c r="AK10" s="2"/>
      <c r="AL10" s="51">
        <f>データ!V6</f>
        <v>328</v>
      </c>
      <c r="AM10" s="51"/>
      <c r="AN10" s="51"/>
      <c r="AO10" s="51"/>
      <c r="AP10" s="51"/>
      <c r="AQ10" s="51"/>
      <c r="AR10" s="51"/>
      <c r="AS10" s="51"/>
      <c r="AT10" s="46">
        <f>データ!W6</f>
        <v>0.13</v>
      </c>
      <c r="AU10" s="46"/>
      <c r="AV10" s="46"/>
      <c r="AW10" s="46"/>
      <c r="AX10" s="46"/>
      <c r="AY10" s="46"/>
      <c r="AZ10" s="46"/>
      <c r="BA10" s="46"/>
      <c r="BB10" s="46">
        <f>データ!X6</f>
        <v>2523.08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119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118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117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【953.26】</v>
      </c>
      <c r="I86" s="26" t="str">
        <f>データ!CA6</f>
        <v>【45.31】</v>
      </c>
      <c r="J86" s="26" t="str">
        <f>データ!CL6</f>
        <v>【379.91】</v>
      </c>
      <c r="K86" s="26" t="str">
        <f>データ!CW6</f>
        <v>【33.67】</v>
      </c>
      <c r="L86" s="26" t="str">
        <f>データ!DH6</f>
        <v>【79.94】</v>
      </c>
      <c r="M86" s="26" t="s">
        <v>44</v>
      </c>
      <c r="N86" s="26" t="s">
        <v>44</v>
      </c>
      <c r="O86" s="26" t="str">
        <f>データ!EO6</f>
        <v>【0.01】</v>
      </c>
    </row>
  </sheetData>
  <sheetProtection algorithmName="SHA-512" hashValue="ZlYfnSTpL3DcD8/q3rkjFfrtk4q+A/c3+uZpqaYvtjidWs8d/Lb+CtgA5JX3sInXQRG8VhgOZZSYgmAPD/c27Q==" saltValue="jQzSNKEULOCOYCYz72sMBA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2019</v>
      </c>
      <c r="C6" s="33">
        <f t="shared" ref="C6:X6" si="3">C7</f>
        <v>422142</v>
      </c>
      <c r="D6" s="33">
        <f t="shared" si="3"/>
        <v>47</v>
      </c>
      <c r="E6" s="33">
        <f t="shared" si="3"/>
        <v>17</v>
      </c>
      <c r="F6" s="33">
        <f t="shared" si="3"/>
        <v>6</v>
      </c>
      <c r="G6" s="33">
        <f t="shared" si="3"/>
        <v>0</v>
      </c>
      <c r="H6" s="33" t="str">
        <f t="shared" si="3"/>
        <v>長崎県　南島原市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漁業集落排水</v>
      </c>
      <c r="L6" s="33" t="str">
        <f t="shared" si="3"/>
        <v>H3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0.73</v>
      </c>
      <c r="Q6" s="34">
        <f t="shared" si="3"/>
        <v>97.71</v>
      </c>
      <c r="R6" s="34">
        <f t="shared" si="3"/>
        <v>2750</v>
      </c>
      <c r="S6" s="34">
        <f t="shared" si="3"/>
        <v>45262</v>
      </c>
      <c r="T6" s="34">
        <f t="shared" si="3"/>
        <v>170.11</v>
      </c>
      <c r="U6" s="34">
        <f t="shared" si="3"/>
        <v>266.07</v>
      </c>
      <c r="V6" s="34">
        <f t="shared" si="3"/>
        <v>328</v>
      </c>
      <c r="W6" s="34">
        <f t="shared" si="3"/>
        <v>0.13</v>
      </c>
      <c r="X6" s="34">
        <f t="shared" si="3"/>
        <v>2523.08</v>
      </c>
      <c r="Y6" s="35">
        <f>IF(Y7="",NA(),Y7)</f>
        <v>84.53</v>
      </c>
      <c r="Z6" s="35">
        <f t="shared" ref="Z6:AH6" si="4">IF(Z7="",NA(),Z7)</f>
        <v>83.43</v>
      </c>
      <c r="AA6" s="35">
        <f t="shared" si="4"/>
        <v>96.74</v>
      </c>
      <c r="AB6" s="35">
        <f t="shared" si="4"/>
        <v>100</v>
      </c>
      <c r="AC6" s="35">
        <f t="shared" si="4"/>
        <v>100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1456.96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1451.54</v>
      </c>
      <c r="BL6" s="35">
        <f t="shared" si="7"/>
        <v>1700.42</v>
      </c>
      <c r="BM6" s="35">
        <f t="shared" si="7"/>
        <v>1491.92</v>
      </c>
      <c r="BN6" s="35">
        <f t="shared" si="7"/>
        <v>1756.26</v>
      </c>
      <c r="BO6" s="35">
        <f t="shared" si="7"/>
        <v>1864.29</v>
      </c>
      <c r="BP6" s="34" t="str">
        <f>IF(BP7="","",IF(BP7="-","【-】","【"&amp;SUBSTITUTE(TEXT(BP7,"#,##0.00"),"-","△")&amp;"】"))</f>
        <v>【953.26】</v>
      </c>
      <c r="BQ6" s="35">
        <f>IF(BQ7="",NA(),BQ7)</f>
        <v>23.34</v>
      </c>
      <c r="BR6" s="35">
        <f t="shared" ref="BR6:BZ6" si="8">IF(BR7="",NA(),BR7)</f>
        <v>40.299999999999997</v>
      </c>
      <c r="BS6" s="35">
        <f t="shared" si="8"/>
        <v>40.299999999999997</v>
      </c>
      <c r="BT6" s="35">
        <f t="shared" si="8"/>
        <v>38.979999999999997</v>
      </c>
      <c r="BU6" s="35">
        <f t="shared" si="8"/>
        <v>42.58</v>
      </c>
      <c r="BV6" s="35">
        <f t="shared" si="8"/>
        <v>33.58</v>
      </c>
      <c r="BW6" s="35">
        <f t="shared" si="8"/>
        <v>34.51</v>
      </c>
      <c r="BX6" s="35">
        <f t="shared" si="8"/>
        <v>46.77</v>
      </c>
      <c r="BY6" s="35">
        <f t="shared" si="8"/>
        <v>45.78</v>
      </c>
      <c r="BZ6" s="35">
        <f t="shared" si="8"/>
        <v>51.32</v>
      </c>
      <c r="CA6" s="34" t="str">
        <f>IF(CA7="","",IF(CA7="-","【-】","【"&amp;SUBSTITUTE(TEXT(CA7,"#,##0.00"),"-","△")&amp;"】"))</f>
        <v>【45.31】</v>
      </c>
      <c r="CB6" s="35">
        <f>IF(CB7="",NA(),CB7)</f>
        <v>613.16999999999996</v>
      </c>
      <c r="CC6" s="35">
        <f t="shared" ref="CC6:CK6" si="9">IF(CC7="",NA(),CC7)</f>
        <v>355.47</v>
      </c>
      <c r="CD6" s="35">
        <f t="shared" si="9"/>
        <v>353.19</v>
      </c>
      <c r="CE6" s="35">
        <f t="shared" si="9"/>
        <v>362.22</v>
      </c>
      <c r="CF6" s="35">
        <f t="shared" si="9"/>
        <v>338.48</v>
      </c>
      <c r="CG6" s="35">
        <f t="shared" si="9"/>
        <v>514.39</v>
      </c>
      <c r="CH6" s="35">
        <f t="shared" si="9"/>
        <v>476.11</v>
      </c>
      <c r="CI6" s="35">
        <f t="shared" si="9"/>
        <v>348.75</v>
      </c>
      <c r="CJ6" s="35">
        <f t="shared" si="9"/>
        <v>367.7</v>
      </c>
      <c r="CK6" s="35">
        <f t="shared" si="9"/>
        <v>329.91</v>
      </c>
      <c r="CL6" s="34" t="str">
        <f>IF(CL7="","",IF(CL7="-","【-】","【"&amp;SUBSTITUTE(TEXT(CL7,"#,##0.00"),"-","△")&amp;"】"))</f>
        <v>【379.91】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29.28</v>
      </c>
      <c r="CS6" s="35">
        <f t="shared" si="10"/>
        <v>29.4</v>
      </c>
      <c r="CT6" s="35">
        <f t="shared" si="10"/>
        <v>29.8</v>
      </c>
      <c r="CU6" s="35">
        <f t="shared" si="10"/>
        <v>29.43</v>
      </c>
      <c r="CV6" s="35">
        <f t="shared" si="10"/>
        <v>26.7</v>
      </c>
      <c r="CW6" s="34" t="str">
        <f>IF(CW7="","",IF(CW7="-","【-】","【"&amp;SUBSTITUTE(TEXT(CW7,"#,##0.00"),"-","△")&amp;"】"))</f>
        <v>【33.67】</v>
      </c>
      <c r="CX6" s="35">
        <f>IF(CX7="",NA(),CX7)</f>
        <v>36.590000000000003</v>
      </c>
      <c r="CY6" s="35">
        <f t="shared" ref="CY6:DG6" si="11">IF(CY7="",NA(),CY7)</f>
        <v>44.69</v>
      </c>
      <c r="CZ6" s="35">
        <f t="shared" si="11"/>
        <v>47.32</v>
      </c>
      <c r="DA6" s="35">
        <f t="shared" si="11"/>
        <v>47.11</v>
      </c>
      <c r="DB6" s="35">
        <f t="shared" si="11"/>
        <v>49.09</v>
      </c>
      <c r="DC6" s="35">
        <f t="shared" si="11"/>
        <v>66.819999999999993</v>
      </c>
      <c r="DD6" s="35">
        <f t="shared" si="11"/>
        <v>63.77</v>
      </c>
      <c r="DE6" s="35">
        <f t="shared" si="11"/>
        <v>66.95</v>
      </c>
      <c r="DF6" s="35">
        <f t="shared" si="11"/>
        <v>66.33</v>
      </c>
      <c r="DG6" s="35">
        <f t="shared" si="11"/>
        <v>66.459999999999994</v>
      </c>
      <c r="DH6" s="34" t="str">
        <f>IF(DH7="","",IF(DH7="-","【-】","【"&amp;SUBSTITUTE(TEXT(DH7,"#,##0.00"),"-","△")&amp;"】"))</f>
        <v>【79.94】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0.1</v>
      </c>
      <c r="EK6" s="34">
        <f t="shared" si="14"/>
        <v>0</v>
      </c>
      <c r="EL6" s="34">
        <f t="shared" si="14"/>
        <v>0</v>
      </c>
      <c r="EM6" s="35">
        <f t="shared" si="14"/>
        <v>0.26</v>
      </c>
      <c r="EN6" s="35">
        <f t="shared" si="14"/>
        <v>0.04</v>
      </c>
      <c r="EO6" s="34" t="str">
        <f>IF(EO7="","",IF(EO7="-","【-】","【"&amp;SUBSTITUTE(TEXT(EO7,"#,##0.00"),"-","△")&amp;"】"))</f>
        <v>【0.01】</v>
      </c>
    </row>
    <row r="7" spans="1:145" s="36" customFormat="1" x14ac:dyDescent="0.15">
      <c r="A7" s="28"/>
      <c r="B7" s="37">
        <v>2019</v>
      </c>
      <c r="C7" s="37">
        <v>422142</v>
      </c>
      <c r="D7" s="37">
        <v>47</v>
      </c>
      <c r="E7" s="37">
        <v>17</v>
      </c>
      <c r="F7" s="37">
        <v>6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0.73</v>
      </c>
      <c r="Q7" s="38">
        <v>97.71</v>
      </c>
      <c r="R7" s="38">
        <v>2750</v>
      </c>
      <c r="S7" s="38">
        <v>45262</v>
      </c>
      <c r="T7" s="38">
        <v>170.11</v>
      </c>
      <c r="U7" s="38">
        <v>266.07</v>
      </c>
      <c r="V7" s="38">
        <v>328</v>
      </c>
      <c r="W7" s="38">
        <v>0.13</v>
      </c>
      <c r="X7" s="38">
        <v>2523.08</v>
      </c>
      <c r="Y7" s="38">
        <v>84.53</v>
      </c>
      <c r="Z7" s="38">
        <v>83.43</v>
      </c>
      <c r="AA7" s="38">
        <v>96.74</v>
      </c>
      <c r="AB7" s="38">
        <v>100</v>
      </c>
      <c r="AC7" s="38">
        <v>100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1456.96</v>
      </c>
      <c r="BG7" s="38">
        <v>0</v>
      </c>
      <c r="BH7" s="38">
        <v>0</v>
      </c>
      <c r="BI7" s="38">
        <v>0</v>
      </c>
      <c r="BJ7" s="38">
        <v>0</v>
      </c>
      <c r="BK7" s="38">
        <v>1451.54</v>
      </c>
      <c r="BL7" s="38">
        <v>1700.42</v>
      </c>
      <c r="BM7" s="38">
        <v>1491.92</v>
      </c>
      <c r="BN7" s="38">
        <v>1756.26</v>
      </c>
      <c r="BO7" s="38">
        <v>1864.29</v>
      </c>
      <c r="BP7" s="38">
        <v>953.26</v>
      </c>
      <c r="BQ7" s="38">
        <v>23.34</v>
      </c>
      <c r="BR7" s="38">
        <v>40.299999999999997</v>
      </c>
      <c r="BS7" s="38">
        <v>40.299999999999997</v>
      </c>
      <c r="BT7" s="38">
        <v>38.979999999999997</v>
      </c>
      <c r="BU7" s="38">
        <v>42.58</v>
      </c>
      <c r="BV7" s="38">
        <v>33.58</v>
      </c>
      <c r="BW7" s="38">
        <v>34.51</v>
      </c>
      <c r="BX7" s="38">
        <v>46.77</v>
      </c>
      <c r="BY7" s="38">
        <v>45.78</v>
      </c>
      <c r="BZ7" s="38">
        <v>51.32</v>
      </c>
      <c r="CA7" s="38">
        <v>45.31</v>
      </c>
      <c r="CB7" s="38">
        <v>613.16999999999996</v>
      </c>
      <c r="CC7" s="38">
        <v>355.47</v>
      </c>
      <c r="CD7" s="38">
        <v>353.19</v>
      </c>
      <c r="CE7" s="38">
        <v>362.22</v>
      </c>
      <c r="CF7" s="38">
        <v>338.48</v>
      </c>
      <c r="CG7" s="38">
        <v>514.39</v>
      </c>
      <c r="CH7" s="38">
        <v>476.11</v>
      </c>
      <c r="CI7" s="38">
        <v>348.75</v>
      </c>
      <c r="CJ7" s="38">
        <v>367.7</v>
      </c>
      <c r="CK7" s="38">
        <v>329.91</v>
      </c>
      <c r="CL7" s="38">
        <v>379.91</v>
      </c>
      <c r="CM7" s="38" t="s">
        <v>104</v>
      </c>
      <c r="CN7" s="38" t="s">
        <v>104</v>
      </c>
      <c r="CO7" s="38" t="s">
        <v>104</v>
      </c>
      <c r="CP7" s="38" t="s">
        <v>104</v>
      </c>
      <c r="CQ7" s="38" t="s">
        <v>104</v>
      </c>
      <c r="CR7" s="38">
        <v>29.28</v>
      </c>
      <c r="CS7" s="38">
        <v>29.4</v>
      </c>
      <c r="CT7" s="38">
        <v>29.8</v>
      </c>
      <c r="CU7" s="38">
        <v>29.43</v>
      </c>
      <c r="CV7" s="38">
        <v>26.7</v>
      </c>
      <c r="CW7" s="38">
        <v>33.67</v>
      </c>
      <c r="CX7" s="38">
        <v>36.590000000000003</v>
      </c>
      <c r="CY7" s="38">
        <v>44.69</v>
      </c>
      <c r="CZ7" s="38">
        <v>47.32</v>
      </c>
      <c r="DA7" s="38">
        <v>47.11</v>
      </c>
      <c r="DB7" s="38">
        <v>49.09</v>
      </c>
      <c r="DC7" s="38">
        <v>66.819999999999993</v>
      </c>
      <c r="DD7" s="38">
        <v>63.77</v>
      </c>
      <c r="DE7" s="38">
        <v>66.95</v>
      </c>
      <c r="DF7" s="38">
        <v>66.33</v>
      </c>
      <c r="DG7" s="38">
        <v>66.459999999999994</v>
      </c>
      <c r="DH7" s="38">
        <v>79.94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0.1</v>
      </c>
      <c r="EK7" s="38">
        <v>0</v>
      </c>
      <c r="EL7" s="38">
        <v>0</v>
      </c>
      <c r="EM7" s="38">
        <v>0.26</v>
      </c>
      <c r="EN7" s="38">
        <v>0.04</v>
      </c>
      <c r="EO7" s="38">
        <v>0.01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113</v>
      </c>
      <c r="E13" t="s">
        <v>113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石井 沙織</cp:lastModifiedBy>
  <cp:lastPrinted>2021-01-14T05:50:53Z</cp:lastPrinted>
  <dcterms:created xsi:type="dcterms:W3CDTF">2020-12-04T03:12:39Z</dcterms:created>
  <dcterms:modified xsi:type="dcterms:W3CDTF">2021-02-22T09:16:51Z</dcterms:modified>
  <cp:category/>
</cp:coreProperties>
</file>