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F2750DF6-8E30-45E9-8401-32AACCB9C369}" xr6:coauthVersionLast="45" xr6:coauthVersionMax="45" xr10:uidLastSave="{00000000-0000-0000-0000-000000000000}"/>
  <workbookProtection workbookAlgorithmName="SHA-512" workbookHashValue="weSIXPBP4VuCtyXdQSsEu/fWBj93bx3iKgXd3eMArMx8mFgUbNYKsi05un9f1IRasQPV2cH17l7qXeaDDxgt+g==" workbookSaltValue="ZA6sqagHT9x5NhgXYzJph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Q6" i="5"/>
  <c r="P6" i="5"/>
  <c r="P10" i="4" s="1"/>
  <c r="O6" i="5"/>
  <c r="I10" i="4" s="1"/>
  <c r="N6" i="5"/>
  <c r="B10" i="4" s="1"/>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B8" i="4"/>
  <c r="AT8" i="4"/>
  <c r="AD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<sst xmlns="http://schemas.openxmlformats.org/spreadsheetml/2006/main" count="231" uniqueCount="117">
  <si>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</si>
  <si>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</si>
  <si>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</si>
  <si>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</si>
  <si>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</si>
  <si>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</si>
  <si>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</si>
  <si>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</si>
  <si>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</si>
  <si>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</si>
  <si>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</si>
  <si>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</si>
  <si>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</si>
  <si>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</si>
  <si>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</si>
  <si>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</si>
  <si>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</si>
  <si>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</si>
  <si>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</si>
  <si>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</si>
  <si>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</si>
  <si>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</si>
  <si>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</si>
  <si>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</si>
  <si>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</si>
  <si>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</si>
  <si>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</si>
  <si>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</si>
  <si>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</si>
  <si>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</si>
  <si>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</si>
  <si>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</si>
  <si>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</si>
  <si>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</si>
  <si>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</si>
  <si>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</si>
  <si>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</si>
  <si>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</si>
  <si>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</si>
  <si>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</si>
  <si>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</si>
  <si>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</si>
  <si>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</si>
  <si>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</si>
  <si>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</si>
  <si>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</si>
  <si>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</si>
  <si>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</si>
  <si>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</si>
  <si>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</si>
  <si>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</si>
  <si>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</si>
  <si>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</si>
  <si>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</si>
  <si>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</si>
  <si>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</si>
  <si>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</si>
  <si>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</si>
  <si>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</si>
  <si>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</si>
  <si>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</si>
  <si>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</si>
  <si>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</si>
  <si>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</si>
  <si>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</si>
  <si>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</si>
  <si>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</si>
  <si>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</si>
  <si>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</si>
  <si>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</si>
  <si>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</si>
  <si>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</si>
  <si>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</si>
  <si>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</si>
  <si>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</si>
  <si>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</si>
  <si>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</si>
  <si>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</si>
  <si>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</si>
  <si>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</si>
  <si>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</si>
  <si>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</si>
  <si>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</si>
  <si>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</si>
  <si>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</si>
  <si>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</si>
  <si>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</si>
  <si>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</si>
  <si>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</si>
  <si>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</si>
  <si>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</si>
  <si>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</si>
  <si>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</si>
  <si>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</si>
  <si>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</si>
  <si>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</si>
  <si>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</si>
  <si>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</si>
  <si>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</si>
  <si>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</si>
  <si>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</si>
  <si>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</si>
  <si>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</si>
  <si>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</si>
  <si>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</si>
  <si>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</si>
  <si>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</si>
  <si>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</si>
  <si>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</si>
  <si>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</si>
  <si>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</si>
  <si>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</si>
  <si>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</si>
  <si>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</si>
  <si>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法定耐用年数は経過していない為に②管渠老朽化率の数値は載っていないものの、①有形固定資産減価償却率は年々上がっており、施設の老朽化が進んでいることがわかる。
③管渠改善率は敷設年数の古い管渠、調査により改善する必要がみられた管渠より漸次改築・更新等の対応を行っている。今後も管渠改善率は上昇することが想定されるため、重要度・緊急度を見極めながら効率的な事業の遂行に努める。</t>
    <phoneticPr fontId="4"/>
  </si>
  <si>
    <t>単年度の収支状況を示す①経常収支比率、支払い能力の高さを示す③流動比率は、類似団体の平均値よりも高い数値を示しており、それぞれの指標で基準となる100％も超えているため、健全な経営ができていると分析できる。
しかし、使用料で回収すべき経費が使用料で賄えているかを判断する⑤経費回収率は、基準となる100％を達成し、類似団体の平均値より高い数値を示してはいるものの減少傾向にあり、⑥汚水処理原価においては、昨年度より若干下降したものの平成２８年度から団体平均を上回り上昇傾向にある。これは維持管理費用の増加によるものが原因の一つであり、この傾向は今後も生じていくことが懸念される。
また、施設の利用状況や適正規模を表す⑦施設利用率が下降傾向にある。これは人口減少や小口契約世帯増加に伴う処理水量の減少が原因であり、避けられない問題であるため、施設の耐用年数等を踏まえ、適切な施設規模を維持する必要がある。
⑧水洗化率は、平成29年から若干の伸びはあるが、元々の率が高い本自治体においては未普及解消により使用料収入を高めていくという方策を取ることができない。
④企業債残高対事業規模比率は類似団体と比較して低い割合にあるため、現在の投資規模は適切であるのか等を分析しながら、長期的な視点で収支のバランスを考えた事業の運営が求められる。</t>
    <rPh sb="202" eb="204">
      <t>サクネン</t>
    </rPh>
    <rPh sb="204" eb="205">
      <t>ド</t>
    </rPh>
    <rPh sb="207" eb="209">
      <t>ジャッカン</t>
    </rPh>
    <rPh sb="209" eb="211">
      <t>カコウ</t>
    </rPh>
    <rPh sb="326" eb="328">
      <t>ジンコウ</t>
    </rPh>
    <rPh sb="328" eb="330">
      <t>ゲンショウ</t>
    </rPh>
    <rPh sb="331" eb="333">
      <t>コクチ</t>
    </rPh>
    <rPh sb="337" eb="339">
      <t>ゾウカ</t>
    </rPh>
    <rPh sb="350" eb="352">
      <t>ゲンイン</t>
    </rPh>
    <rPh sb="416" eb="418">
      <t>ジャッカン</t>
    </rPh>
    <rPh sb="419" eb="420">
      <t>ノ</t>
    </rPh>
    <rPh sb="426" eb="428">
      <t>モトモト</t>
    </rPh>
    <rPh sb="429" eb="430">
      <t>リツ</t>
    </rPh>
    <phoneticPr fontId="4"/>
  </si>
  <si>
    <t>現在の経営状況は類似団体と比較しても比較的良好であり、安定している。
しかし、処理水量の減少による収益の減少が懸念されるなか、施設の老朽化や処理場の高度処理化による維持管理費用の増加、多額の改築更新費用に伴い利益は年々減少していくことが想定される。
安定した経営を維持するために、経営戦略の見直しを随時行いながら費用の平準化を図り、計画的な事業運営に努める必要がある。</t>
    <rPh sb="8" eb="10">
      <t>ルイジ</t>
    </rPh>
    <rPh sb="10" eb="12">
      <t>ダンタイ</t>
    </rPh>
    <rPh sb="13" eb="15">
      <t>ヒカク</t>
    </rPh>
    <rPh sb="70" eb="73">
      <t>ショリジョウ</t>
    </rPh>
    <rPh sb="74" eb="76">
      <t>コウド</t>
    </rPh>
    <rPh sb="76" eb="79">
      <t>ショリカ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</si>
</sst>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7.0000000000000007E-2</c:v>
                </c:pt>
                <c:pt idx="1">
                  <c:v>0</c:v>
                </c:pt>
                <c:pt idx="2" formatCode="#,##0.00;&quot;△&quot;#,##0.00;&quot;-&quot;">
                  <c:v>7.0000000000000007E-2</c:v>
                </c:pt>
                <c:pt idx="3" formatCode="#,##0.00;&quot;△&quot;#,##0.00;&quot;-&quot;">
                  <c:v>0.2</c:v>
                </c:pt>
                <c:pt idx="4" formatCode="#,##0.00;&quot;△&quot;#,##0.00;&quot;-&quot;">
                  <c:v>0.01</c:v>
                </c:pt>
              </c:numCache>
            </c:numRef>
          </c:val>
          <c:extLst>
            <c:ext xmlns:c16="http://schemas.microsoft.com/office/drawing/2014/chart" uri="{C3380CC4-5D6E-409C-BE32-E72D297353CC}">
              <c16:uniqueId val="{00000000-52C9-4D22-A378-FB889E2DF38E}"/>
            </c:ext>
          </c:extLst>
        </c:ser>
        <c:dLbls>
          <c:showLegendKey val="0"/>
          <c:showVal val="0"/>
          <c:showCatName val="0"/>
          <c:showSerName val="0"/>
          <c:showPercent val="0"/>
          <c:showBubbleSize val="0"/>
        </c:dLbls>
        <c:gapWidth val="150"/>
        <c:axId val="212272408"/>
        <c:axId val="21227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c:ext xmlns:c16="http://schemas.microsoft.com/office/drawing/2014/chart" uri="{C3380CC4-5D6E-409C-BE32-E72D297353CC}">
              <c16:uniqueId val="{00000001-52C9-4D22-A378-FB889E2DF38E}"/>
            </c:ext>
          </c:extLst>
        </c:ser>
        <c:dLbls>
          <c:showLegendKey val="0"/>
          <c:showVal val="0"/>
          <c:showCatName val="0"/>
          <c:showSerName val="0"/>
          <c:showPercent val="0"/>
          <c:showBubbleSize val="0"/>
        </c:dLbls>
        <c:marker val="1"/>
        <c:smooth val="0"/>
        <c:axId val="212272408"/>
        <c:axId val="212275352"/>
      </c:lineChart>
      <c:dateAx>
        <c:axId val="212272408"/>
        <c:scaling>
          <c:orientation val="minMax"/>
        </c:scaling>
        <c:delete val="1"/>
        <c:axPos val="b"/>
        <c:numFmt formatCode="&quot;H&quot;yy" sourceLinked="1"/>
        <c:majorTickMark val="none"/>
        <c:minorTickMark val="none"/>
        <c:tickLblPos val="none"/>
        <c:crossAx val="212275352"/>
        <c:crosses val="autoZero"/>
        <c:auto val="1"/>
        <c:lblOffset val="100"/>
        <c:baseTimeUnit val="years"/>
      </c:dateAx>
      <c:valAx>
        <c:axId val="21227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7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60.06</c:v>
                </c:pt>
                <c:pt idx="1">
                  <c:v>51.86</c:v>
                </c:pt>
                <c:pt idx="2">
                  <c:v>51.18</c:v>
                </c:pt>
                <c:pt idx="3">
                  <c:v>46.7</c:v>
                </c:pt>
                <c:pt idx="4">
                  <c:v>45.98</c:v>
                </c:pt>
              </c:numCache>
            </c:numRef>
          </c:val>
          <c:extLst>
            <c:ext xmlns:c16="http://schemas.microsoft.com/office/drawing/2014/chart" uri="{C3380CC4-5D6E-409C-BE32-E72D297353CC}">
              <c16:uniqueId val="{00000000-91EE-4855-B13C-329AF50BCD0F}"/>
            </c:ext>
          </c:extLst>
        </c:ser>
        <c:dLbls>
          <c:showLegendKey val="0"/>
          <c:showVal val="0"/>
          <c:showCatName val="0"/>
          <c:showSerName val="0"/>
          <c:showPercent val="0"/>
          <c:showBubbleSize val="0"/>
        </c:dLbls>
        <c:gapWidth val="150"/>
        <c:axId val="213070136"/>
        <c:axId val="21307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c:ext xmlns:c16="http://schemas.microsoft.com/office/drawing/2014/chart" uri="{C3380CC4-5D6E-409C-BE32-E72D297353CC}">
              <c16:uniqueId val="{00000001-91EE-4855-B13C-329AF50BCD0F}"/>
            </c:ext>
          </c:extLst>
        </c:ser>
        <c:dLbls>
          <c:showLegendKey val="0"/>
          <c:showVal val="0"/>
          <c:showCatName val="0"/>
          <c:showSerName val="0"/>
          <c:showPercent val="0"/>
          <c:showBubbleSize val="0"/>
        </c:dLbls>
        <c:marker val="1"/>
        <c:smooth val="0"/>
        <c:axId val="213070136"/>
        <c:axId val="213070528"/>
      </c:lineChart>
      <c:dateAx>
        <c:axId val="213070136"/>
        <c:scaling>
          <c:orientation val="minMax"/>
        </c:scaling>
        <c:delete val="1"/>
        <c:axPos val="b"/>
        <c:numFmt formatCode="&quot;H&quot;yy" sourceLinked="1"/>
        <c:majorTickMark val="none"/>
        <c:minorTickMark val="none"/>
        <c:tickLblPos val="none"/>
        <c:crossAx val="213070528"/>
        <c:crosses val="autoZero"/>
        <c:auto val="1"/>
        <c:lblOffset val="100"/>
        <c:baseTimeUnit val="years"/>
      </c:dateAx>
      <c:valAx>
        <c:axId val="2130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7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94.71</c:v>
                </c:pt>
                <c:pt idx="1">
                  <c:v>94.65</c:v>
                </c:pt>
                <c:pt idx="2">
                  <c:v>94.69</c:v>
                </c:pt>
                <c:pt idx="3">
                  <c:v>94.84</c:v>
                </c:pt>
                <c:pt idx="4">
                  <c:v>94.91</c:v>
                </c:pt>
              </c:numCache>
            </c:numRef>
          </c:val>
          <c:extLst>
            <c:ext xmlns:c16="http://schemas.microsoft.com/office/drawing/2014/chart" uri="{C3380CC4-5D6E-409C-BE32-E72D297353CC}">
              <c16:uniqueId val="{00000000-1EC9-4EE2-B5D7-7087ED2B9C97}"/>
            </c:ext>
          </c:extLst>
        </c:ser>
        <c:dLbls>
          <c:showLegendKey val="0"/>
          <c:showVal val="0"/>
          <c:showCatName val="0"/>
          <c:showSerName val="0"/>
          <c:showPercent val="0"/>
          <c:showBubbleSize val="0"/>
        </c:dLbls>
        <c:gapWidth val="150"/>
        <c:axId val="213071704"/>
        <c:axId val="21307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c:ext xmlns:c16="http://schemas.microsoft.com/office/drawing/2014/chart" uri="{C3380CC4-5D6E-409C-BE32-E72D297353CC}">
              <c16:uniqueId val="{00000001-1EC9-4EE2-B5D7-7087ED2B9C97}"/>
            </c:ext>
          </c:extLst>
        </c:ser>
        <c:dLbls>
          <c:showLegendKey val="0"/>
          <c:showVal val="0"/>
          <c:showCatName val="0"/>
          <c:showSerName val="0"/>
          <c:showPercent val="0"/>
          <c:showBubbleSize val="0"/>
        </c:dLbls>
        <c:marker val="1"/>
        <c:smooth val="0"/>
        <c:axId val="213071704"/>
        <c:axId val="213072096"/>
      </c:lineChart>
      <c:dateAx>
        <c:axId val="213071704"/>
        <c:scaling>
          <c:orientation val="minMax"/>
        </c:scaling>
        <c:delete val="1"/>
        <c:axPos val="b"/>
        <c:numFmt formatCode="&quot;H&quot;yy" sourceLinked="1"/>
        <c:majorTickMark val="none"/>
        <c:minorTickMark val="none"/>
        <c:tickLblPos val="none"/>
        <c:crossAx val="213072096"/>
        <c:crosses val="autoZero"/>
        <c:auto val="1"/>
        <c:lblOffset val="100"/>
        <c:baseTimeUnit val="years"/>
      </c:dateAx>
      <c:valAx>
        <c:axId val="2130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7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116.96</c:v>
                </c:pt>
                <c:pt idx="1">
                  <c:v>114.21</c:v>
                </c:pt>
                <c:pt idx="2">
                  <c:v>116.28</c:v>
                </c:pt>
                <c:pt idx="3">
                  <c:v>112.94</c:v>
                </c:pt>
                <c:pt idx="4">
                  <c:v>110.09</c:v>
                </c:pt>
              </c:numCache>
            </c:numRef>
          </c:val>
          <c:extLst>
            <c:ext xmlns:c16="http://schemas.microsoft.com/office/drawing/2014/chart" uri="{C3380CC4-5D6E-409C-BE32-E72D297353CC}">
              <c16:uniqueId val="{00000000-CFE4-464D-819B-4A5CF000A47B}"/>
            </c:ext>
          </c:extLst>
        </c:ser>
        <c:dLbls>
          <c:showLegendKey val="0"/>
          <c:showVal val="0"/>
          <c:showCatName val="0"/>
          <c:showSerName val="0"/>
          <c:showPercent val="0"/>
          <c:showBubbleSize val="0"/>
        </c:dLbls>
        <c:gapWidth val="150"/>
        <c:axId val="212604952"/>
        <c:axId val="21262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105.81</c:v>
                </c:pt>
                <c:pt idx="1">
                  <c:v>106.63</c:v>
                </c:pt>
                <c:pt idx="2">
                  <c:v>106.41</c:v>
                </c:pt>
                <c:pt idx="3">
                  <c:v>107.95</c:v>
                </c:pt>
                <c:pt idx="4">
                  <c:v>106.32</c:v>
                </c:pt>
              </c:numCache>
            </c:numRef>
          </c:val>
          <c:smooth val="0"/>
          <c:extLst>
            <c:ext xmlns:c16="http://schemas.microsoft.com/office/drawing/2014/chart" uri="{C3380CC4-5D6E-409C-BE32-E72D297353CC}">
              <c16:uniqueId val="{00000001-CFE4-464D-819B-4A5CF000A47B}"/>
            </c:ext>
          </c:extLst>
        </c:ser>
        <c:dLbls>
          <c:showLegendKey val="0"/>
          <c:showVal val="0"/>
          <c:showCatName val="0"/>
          <c:showSerName val="0"/>
          <c:showPercent val="0"/>
          <c:showBubbleSize val="0"/>
        </c:dLbls>
        <c:marker val="1"/>
        <c:smooth val="0"/>
        <c:axId val="212604952"/>
        <c:axId val="212620368"/>
      </c:lineChart>
      <c:dateAx>
        <c:axId val="212604952"/>
        <c:scaling>
          <c:orientation val="minMax"/>
        </c:scaling>
        <c:delete val="1"/>
        <c:axPos val="b"/>
        <c:numFmt formatCode="&quot;H&quot;yy" sourceLinked="1"/>
        <c:majorTickMark val="none"/>
        <c:minorTickMark val="none"/>
        <c:tickLblPos val="none"/>
        <c:crossAx val="212620368"/>
        <c:crosses val="autoZero"/>
        <c:auto val="1"/>
        <c:lblOffset val="100"/>
        <c:baseTimeUnit val="years"/>
      </c:dateAx>
      <c:valAx>
        <c:axId val="21262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0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48.31</c:v>
                </c:pt>
                <c:pt idx="1">
                  <c:v>49.92</c:v>
                </c:pt>
                <c:pt idx="2">
                  <c:v>51.94</c:v>
                </c:pt>
                <c:pt idx="3">
                  <c:v>54.08</c:v>
                </c:pt>
                <c:pt idx="4">
                  <c:v>54.51</c:v>
                </c:pt>
              </c:numCache>
            </c:numRef>
          </c:val>
          <c:extLst>
            <c:ext xmlns:c16="http://schemas.microsoft.com/office/drawing/2014/chart" uri="{C3380CC4-5D6E-409C-BE32-E72D297353CC}">
              <c16:uniqueId val="{00000000-A8B9-4F9D-9C76-175AF4D22DD6}"/>
            </c:ext>
          </c:extLst>
        </c:ser>
        <c:dLbls>
          <c:showLegendKey val="0"/>
          <c:showVal val="0"/>
          <c:showCatName val="0"/>
          <c:showSerName val="0"/>
          <c:showPercent val="0"/>
          <c:showBubbleSize val="0"/>
        </c:dLbls>
        <c:gapWidth val="150"/>
        <c:axId val="212681832"/>
        <c:axId val="21268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30.09</c:v>
                </c:pt>
                <c:pt idx="1">
                  <c:v>26.07</c:v>
                </c:pt>
                <c:pt idx="2">
                  <c:v>23.42</c:v>
                </c:pt>
                <c:pt idx="3">
                  <c:v>22.74</c:v>
                </c:pt>
                <c:pt idx="4">
                  <c:v>21.22</c:v>
                </c:pt>
              </c:numCache>
            </c:numRef>
          </c:val>
          <c:smooth val="0"/>
          <c:extLst>
            <c:ext xmlns:c16="http://schemas.microsoft.com/office/drawing/2014/chart" uri="{C3380CC4-5D6E-409C-BE32-E72D297353CC}">
              <c16:uniqueId val="{00000001-A8B9-4F9D-9C76-175AF4D22DD6}"/>
            </c:ext>
          </c:extLst>
        </c:ser>
        <c:dLbls>
          <c:showLegendKey val="0"/>
          <c:showVal val="0"/>
          <c:showCatName val="0"/>
          <c:showSerName val="0"/>
          <c:showPercent val="0"/>
          <c:showBubbleSize val="0"/>
        </c:dLbls>
        <c:marker val="1"/>
        <c:smooth val="0"/>
        <c:axId val="212681832"/>
        <c:axId val="212682216"/>
      </c:lineChart>
      <c:dateAx>
        <c:axId val="212681832"/>
        <c:scaling>
          <c:orientation val="minMax"/>
        </c:scaling>
        <c:delete val="1"/>
        <c:axPos val="b"/>
        <c:numFmt formatCode="&quot;H&quot;yy" sourceLinked="1"/>
        <c:majorTickMark val="none"/>
        <c:minorTickMark val="none"/>
        <c:tickLblPos val="none"/>
        <c:crossAx val="212682216"/>
        <c:crosses val="autoZero"/>
        <c:auto val="1"/>
        <c:lblOffset val="100"/>
        <c:baseTimeUnit val="years"/>
      </c:dateAx>
      <c:valAx>
        <c:axId val="21268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8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F2-4E6C-AB00-3E14F49CBF53}"/>
            </c:ext>
          </c:extLst>
        </c:ser>
        <c:dLbls>
          <c:showLegendKey val="0"/>
          <c:showVal val="0"/>
          <c:showCatName val="0"/>
          <c:showSerName val="0"/>
          <c:showPercent val="0"/>
          <c:showBubbleSize val="0"/>
        </c:dLbls>
        <c:gapWidth val="150"/>
        <c:axId val="212741920"/>
        <c:axId val="21274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0.15</c:v>
                </c:pt>
                <c:pt idx="2">
                  <c:v>0.15</c:v>
                </c:pt>
                <c:pt idx="3">
                  <c:v>0.18</c:v>
                </c:pt>
                <c:pt idx="4">
                  <c:v>0.83</c:v>
                </c:pt>
              </c:numCache>
            </c:numRef>
          </c:val>
          <c:smooth val="0"/>
          <c:extLst>
            <c:ext xmlns:c16="http://schemas.microsoft.com/office/drawing/2014/chart" uri="{C3380CC4-5D6E-409C-BE32-E72D297353CC}">
              <c16:uniqueId val="{00000001-CEF2-4E6C-AB00-3E14F49CBF53}"/>
            </c:ext>
          </c:extLst>
        </c:ser>
        <c:dLbls>
          <c:showLegendKey val="0"/>
          <c:showVal val="0"/>
          <c:showCatName val="0"/>
          <c:showSerName val="0"/>
          <c:showPercent val="0"/>
          <c:showBubbleSize val="0"/>
        </c:dLbls>
        <c:marker val="1"/>
        <c:smooth val="0"/>
        <c:axId val="212741920"/>
        <c:axId val="212742304"/>
      </c:lineChart>
      <c:dateAx>
        <c:axId val="212741920"/>
        <c:scaling>
          <c:orientation val="minMax"/>
        </c:scaling>
        <c:delete val="1"/>
        <c:axPos val="b"/>
        <c:numFmt formatCode="&quot;H&quot;yy" sourceLinked="1"/>
        <c:majorTickMark val="none"/>
        <c:minorTickMark val="none"/>
        <c:tickLblPos val="none"/>
        <c:crossAx val="212742304"/>
        <c:crosses val="autoZero"/>
        <c:auto val="1"/>
        <c:lblOffset val="100"/>
        <c:baseTimeUnit val="years"/>
      </c:dateAx>
      <c:valAx>
        <c:axId val="21274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3-41FE-B7F9-53BEF2EA65C8}"/>
            </c:ext>
          </c:extLst>
        </c:ser>
        <c:dLbls>
          <c:showLegendKey val="0"/>
          <c:showVal val="0"/>
          <c:showCatName val="0"/>
          <c:showSerName val="0"/>
          <c:showPercent val="0"/>
          <c:showBubbleSize val="0"/>
        </c:dLbls>
        <c:gapWidth val="150"/>
        <c:axId val="212756656"/>
        <c:axId val="21275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35.49</c:v>
                </c:pt>
                <c:pt idx="1">
                  <c:v>26.43</c:v>
                </c:pt>
                <c:pt idx="2">
                  <c:v>25.32</c:v>
                </c:pt>
                <c:pt idx="3">
                  <c:v>1.03</c:v>
                </c:pt>
                <c:pt idx="4">
                  <c:v>1.35</c:v>
                </c:pt>
              </c:numCache>
            </c:numRef>
          </c:val>
          <c:smooth val="0"/>
          <c:extLst>
            <c:ext xmlns:c16="http://schemas.microsoft.com/office/drawing/2014/chart" uri="{C3380CC4-5D6E-409C-BE32-E72D297353CC}">
              <c16:uniqueId val="{00000001-1543-41FE-B7F9-53BEF2EA65C8}"/>
            </c:ext>
          </c:extLst>
        </c:ser>
        <c:dLbls>
          <c:showLegendKey val="0"/>
          <c:showVal val="0"/>
          <c:showCatName val="0"/>
          <c:showSerName val="0"/>
          <c:showPercent val="0"/>
          <c:showBubbleSize val="0"/>
        </c:dLbls>
        <c:marker val="1"/>
        <c:smooth val="0"/>
        <c:axId val="212756656"/>
        <c:axId val="212757048"/>
      </c:lineChart>
      <c:dateAx>
        <c:axId val="212756656"/>
        <c:scaling>
          <c:orientation val="minMax"/>
        </c:scaling>
        <c:delete val="1"/>
        <c:axPos val="b"/>
        <c:numFmt formatCode="&quot;H&quot;yy" sourceLinked="1"/>
        <c:majorTickMark val="none"/>
        <c:minorTickMark val="none"/>
        <c:tickLblPos val="none"/>
        <c:crossAx val="212757048"/>
        <c:crosses val="autoZero"/>
        <c:auto val="1"/>
        <c:lblOffset val="100"/>
        <c:baseTimeUnit val="years"/>
      </c:dateAx>
      <c:valAx>
        <c:axId val="21275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5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401.75</c:v>
                </c:pt>
                <c:pt idx="1">
                  <c:v>429.43</c:v>
                </c:pt>
                <c:pt idx="2">
                  <c:v>432.09</c:v>
                </c:pt>
                <c:pt idx="3">
                  <c:v>633.26</c:v>
                </c:pt>
                <c:pt idx="4">
                  <c:v>689.66</c:v>
                </c:pt>
              </c:numCache>
            </c:numRef>
          </c:val>
          <c:extLst>
            <c:ext xmlns:c16="http://schemas.microsoft.com/office/drawing/2014/chart" uri="{C3380CC4-5D6E-409C-BE32-E72D297353CC}">
              <c16:uniqueId val="{00000000-A18C-45CF-82E5-309C957B3AC4}"/>
            </c:ext>
          </c:extLst>
        </c:ser>
        <c:dLbls>
          <c:showLegendKey val="0"/>
          <c:showVal val="0"/>
          <c:showCatName val="0"/>
          <c:showSerName val="0"/>
          <c:showPercent val="0"/>
          <c:showBubbleSize val="0"/>
        </c:dLbls>
        <c:gapWidth val="150"/>
        <c:axId val="212758224"/>
        <c:axId val="21275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82.47</c:v>
                </c:pt>
                <c:pt idx="1">
                  <c:v>72.44</c:v>
                </c:pt>
                <c:pt idx="2">
                  <c:v>78.56</c:v>
                </c:pt>
                <c:pt idx="3">
                  <c:v>80.5</c:v>
                </c:pt>
                <c:pt idx="4">
                  <c:v>71.540000000000006</c:v>
                </c:pt>
              </c:numCache>
            </c:numRef>
          </c:val>
          <c:smooth val="0"/>
          <c:extLst>
            <c:ext xmlns:c16="http://schemas.microsoft.com/office/drawing/2014/chart" uri="{C3380CC4-5D6E-409C-BE32-E72D297353CC}">
              <c16:uniqueId val="{00000001-A18C-45CF-82E5-309C957B3AC4}"/>
            </c:ext>
          </c:extLst>
        </c:ser>
        <c:dLbls>
          <c:showLegendKey val="0"/>
          <c:showVal val="0"/>
          <c:showCatName val="0"/>
          <c:showSerName val="0"/>
          <c:showPercent val="0"/>
          <c:showBubbleSize val="0"/>
        </c:dLbls>
        <c:marker val="1"/>
        <c:smooth val="0"/>
        <c:axId val="212758224"/>
        <c:axId val="212758616"/>
      </c:lineChart>
      <c:dateAx>
        <c:axId val="212758224"/>
        <c:scaling>
          <c:orientation val="minMax"/>
        </c:scaling>
        <c:delete val="1"/>
        <c:axPos val="b"/>
        <c:numFmt formatCode="&quot;H&quot;yy" sourceLinked="1"/>
        <c:majorTickMark val="none"/>
        <c:minorTickMark val="none"/>
        <c:tickLblPos val="none"/>
        <c:crossAx val="212758616"/>
        <c:crosses val="autoZero"/>
        <c:auto val="1"/>
        <c:lblOffset val="100"/>
        <c:baseTimeUnit val="years"/>
      </c:dateAx>
      <c:valAx>
        <c:axId val="21275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5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446.09</c:v>
                </c:pt>
                <c:pt idx="1">
                  <c:v>230.1</c:v>
                </c:pt>
                <c:pt idx="2">
                  <c:v>395.07</c:v>
                </c:pt>
                <c:pt idx="3">
                  <c:v>374.32</c:v>
                </c:pt>
                <c:pt idx="4">
                  <c:v>398.92</c:v>
                </c:pt>
              </c:numCache>
            </c:numRef>
          </c:val>
          <c:extLst>
            <c:ext xmlns:c16="http://schemas.microsoft.com/office/drawing/2014/chart" uri="{C3380CC4-5D6E-409C-BE32-E72D297353CC}">
              <c16:uniqueId val="{00000000-D527-4C2A-9516-74AD32D8CEF4}"/>
            </c:ext>
          </c:extLst>
        </c:ser>
        <c:dLbls>
          <c:showLegendKey val="0"/>
          <c:showVal val="0"/>
          <c:showCatName val="0"/>
          <c:showSerName val="0"/>
          <c:showPercent val="0"/>
          <c:showBubbleSize val="0"/>
        </c:dLbls>
        <c:gapWidth val="150"/>
        <c:axId val="212759792"/>
        <c:axId val="21254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c:ext xmlns:c16="http://schemas.microsoft.com/office/drawing/2014/chart" uri="{C3380CC4-5D6E-409C-BE32-E72D297353CC}">
              <c16:uniqueId val="{00000001-D527-4C2A-9516-74AD32D8CEF4}"/>
            </c:ext>
          </c:extLst>
        </c:ser>
        <c:dLbls>
          <c:showLegendKey val="0"/>
          <c:showVal val="0"/>
          <c:showCatName val="0"/>
          <c:showSerName val="0"/>
          <c:showPercent val="0"/>
          <c:showBubbleSize val="0"/>
        </c:dLbls>
        <c:marker val="1"/>
        <c:smooth val="0"/>
        <c:axId val="212759792"/>
        <c:axId val="212549184"/>
      </c:lineChart>
      <c:dateAx>
        <c:axId val="212759792"/>
        <c:scaling>
          <c:orientation val="minMax"/>
        </c:scaling>
        <c:delete val="1"/>
        <c:axPos val="b"/>
        <c:numFmt formatCode="&quot;H&quot;yy" sourceLinked="1"/>
        <c:majorTickMark val="none"/>
        <c:minorTickMark val="none"/>
        <c:tickLblPos val="none"/>
        <c:crossAx val="212549184"/>
        <c:crosses val="autoZero"/>
        <c:auto val="1"/>
        <c:lblOffset val="100"/>
        <c:baseTimeUnit val="years"/>
      </c:dateAx>
      <c:valAx>
        <c:axId val="2125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5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121.57</c:v>
                </c:pt>
                <c:pt idx="1">
                  <c:v>120.25</c:v>
                </c:pt>
                <c:pt idx="2">
                  <c:v>101.57</c:v>
                </c:pt>
                <c:pt idx="3">
                  <c:v>100</c:v>
                </c:pt>
                <c:pt idx="4">
                  <c:v>100</c:v>
                </c:pt>
              </c:numCache>
            </c:numRef>
          </c:val>
          <c:extLst>
            <c:ext xmlns:c16="http://schemas.microsoft.com/office/drawing/2014/chart" uri="{C3380CC4-5D6E-409C-BE32-E72D297353CC}">
              <c16:uniqueId val="{00000000-07B1-4775-9FEB-C4A689EB36A8}"/>
            </c:ext>
          </c:extLst>
        </c:ser>
        <c:dLbls>
          <c:showLegendKey val="0"/>
          <c:showVal val="0"/>
          <c:showCatName val="0"/>
          <c:showSerName val="0"/>
          <c:showPercent val="0"/>
          <c:showBubbleSize val="0"/>
        </c:dLbls>
        <c:gapWidth val="150"/>
        <c:axId val="212550360"/>
        <c:axId val="2125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c:ext xmlns:c16="http://schemas.microsoft.com/office/drawing/2014/chart" uri="{C3380CC4-5D6E-409C-BE32-E72D297353CC}">
              <c16:uniqueId val="{00000001-07B1-4775-9FEB-C4A689EB36A8}"/>
            </c:ext>
          </c:extLst>
        </c:ser>
        <c:dLbls>
          <c:showLegendKey val="0"/>
          <c:showVal val="0"/>
          <c:showCatName val="0"/>
          <c:showSerName val="0"/>
          <c:showPercent val="0"/>
          <c:showBubbleSize val="0"/>
        </c:dLbls>
        <c:marker val="1"/>
        <c:smooth val="0"/>
        <c:axId val="212550360"/>
        <c:axId val="212550752"/>
      </c:lineChart>
      <c:dateAx>
        <c:axId val="212550360"/>
        <c:scaling>
          <c:orientation val="minMax"/>
        </c:scaling>
        <c:delete val="1"/>
        <c:axPos val="b"/>
        <c:numFmt formatCode="&quot;H&quot;yy" sourceLinked="1"/>
        <c:majorTickMark val="none"/>
        <c:minorTickMark val="none"/>
        <c:tickLblPos val="none"/>
        <c:crossAx val="212550752"/>
        <c:crosses val="autoZero"/>
        <c:auto val="1"/>
        <c:lblOffset val="100"/>
        <c:baseTimeUnit val="years"/>
      </c:dateAx>
      <c:valAx>
        <c:axId val="2125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5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143.84</c:v>
                </c:pt>
                <c:pt idx="1">
                  <c:v>145.72999999999999</c:v>
                </c:pt>
                <c:pt idx="2">
                  <c:v>173.8</c:v>
                </c:pt>
                <c:pt idx="3">
                  <c:v>176.46</c:v>
                </c:pt>
                <c:pt idx="4">
                  <c:v>175.9</c:v>
                </c:pt>
              </c:numCache>
            </c:numRef>
          </c:val>
          <c:extLst>
            <c:ext xmlns:c16="http://schemas.microsoft.com/office/drawing/2014/chart" uri="{C3380CC4-5D6E-409C-BE32-E72D297353CC}">
              <c16:uniqueId val="{00000000-5A6B-4C3A-A72C-D7BD60A31BC6}"/>
            </c:ext>
          </c:extLst>
        </c:ser>
        <c:dLbls>
          <c:showLegendKey val="0"/>
          <c:showVal val="0"/>
          <c:showCatName val="0"/>
          <c:showSerName val="0"/>
          <c:showPercent val="0"/>
          <c:showBubbleSize val="0"/>
        </c:dLbls>
        <c:gapWidth val="150"/>
        <c:axId val="212551928"/>
        <c:axId val="21255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c:ext xmlns:c16="http://schemas.microsoft.com/office/drawing/2014/chart" uri="{C3380CC4-5D6E-409C-BE32-E72D297353CC}">
              <c16:uniqueId val="{00000001-5A6B-4C3A-A72C-D7BD60A31BC6}"/>
            </c:ext>
          </c:extLst>
        </c:ser>
        <c:dLbls>
          <c:showLegendKey val="0"/>
          <c:showVal val="0"/>
          <c:showCatName val="0"/>
          <c:showSerName val="0"/>
          <c:showPercent val="0"/>
          <c:showBubbleSize val="0"/>
        </c:dLbls>
        <c:marker val="1"/>
        <c:smooth val="0"/>
        <c:axId val="212551928"/>
        <c:axId val="212552320"/>
      </c:lineChart>
      <c:dateAx>
        <c:axId val="212551928"/>
        <c:scaling>
          <c:orientation val="minMax"/>
        </c:scaling>
        <c:delete val="1"/>
        <c:axPos val="b"/>
        <c:numFmt formatCode="&quot;H&quot;yy" sourceLinked="1"/>
        <c:majorTickMark val="none"/>
        <c:minorTickMark val="none"/>
        <c:tickLblPos val="none"/>
        <c:crossAx val="212552320"/>
        <c:crosses val="autoZero"/>
        <c:auto val="1"/>
        <c:lblOffset val="100"/>
        <c:baseTimeUnit val="years"/>
      </c:dateAx>
      <c:valAx>
        <c:axId val="2125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5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I20" sqref="CI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非設置</v>
      </c>
      <c r="AE8" s="73"/>
      <c r="AF8" s="73"/>
      <c r="AG8" s="73"/>
      <c r="AH8" s="73"/>
      <c r="AI8" s="73"/>
      <c r="AJ8" s="73"/>
      <c r="AK8" s="3"/>
      <c r="AL8" s="69">
        <f>データ!S6</f>
        <v>41602</v>
      </c>
      <c r="AM8" s="69"/>
      <c r="AN8" s="69"/>
      <c r="AO8" s="69"/>
      <c r="AP8" s="69"/>
      <c r="AQ8" s="69"/>
      <c r="AR8" s="69"/>
      <c r="AS8" s="69"/>
      <c r="AT8" s="68">
        <f>データ!T6</f>
        <v>28.73</v>
      </c>
      <c r="AU8" s="68"/>
      <c r="AV8" s="68"/>
      <c r="AW8" s="68"/>
      <c r="AX8" s="68"/>
      <c r="AY8" s="68"/>
      <c r="AZ8" s="68"/>
      <c r="BA8" s="68"/>
      <c r="BB8" s="68">
        <f>データ!U6</f>
        <v>1448.03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76.900000000000006</v>
      </c>
      <c r="J10" s="68"/>
      <c r="K10" s="68"/>
      <c r="L10" s="68"/>
      <c r="M10" s="68"/>
      <c r="N10" s="68"/>
      <c r="O10" s="68"/>
      <c r="P10" s="68">
        <f>データ!P6</f>
        <v>88.85</v>
      </c>
      <c r="Q10" s="68"/>
      <c r="R10" s="68"/>
      <c r="S10" s="68"/>
      <c r="T10" s="68"/>
      <c r="U10" s="68"/>
      <c r="V10" s="68"/>
      <c r="W10" s="68">
        <f>データ!Q6</f>
        <v>96.35</v>
      </c>
      <c r="X10" s="68"/>
      <c r="Y10" s="68"/>
      <c r="Z10" s="68"/>
      <c r="AA10" s="68"/>
      <c r="AB10" s="68"/>
      <c r="AC10" s="68"/>
      <c r="AD10" s="69">
        <f>データ!R6</f>
        <v>3256</v>
      </c>
      <c r="AE10" s="69"/>
      <c r="AF10" s="69"/>
      <c r="AG10" s="69"/>
      <c r="AH10" s="69"/>
      <c r="AI10" s="69"/>
      <c r="AJ10" s="69"/>
      <c r="AK10" s="2"/>
      <c r="AL10" s="69">
        <f>データ!V6</f>
        <v>36702</v>
      </c>
      <c r="AM10" s="69"/>
      <c r="AN10" s="69"/>
      <c r="AO10" s="69"/>
      <c r="AP10" s="69"/>
      <c r="AQ10" s="69"/>
      <c r="AR10" s="69"/>
      <c r="AS10" s="69"/>
      <c r="AT10" s="68">
        <f>データ!W6</f>
        <v>6.58</v>
      </c>
      <c r="AU10" s="68"/>
      <c r="AV10" s="68"/>
      <c r="AW10" s="68"/>
      <c r="AX10" s="68"/>
      <c r="AY10" s="68"/>
      <c r="AZ10" s="68"/>
      <c r="BA10" s="68"/>
      <c r="BB10" s="68">
        <f>データ!X6</f>
        <v>5577.81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OXMWK+pYiugRvg70CDfYLlB4QRCg+r0unJAqKdEggtgC5+QnV3WQrn2/VnT73l77vuS9Pth47c60otwsuzIsKg==" saltValue="J4xVod3vftthl+UQFJtO/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423076</v>
      </c>
      <c r="D6" s="33">
        <f t="shared" si="3"/>
        <v>46</v>
      </c>
      <c r="E6" s="33">
        <f t="shared" si="3"/>
        <v>17</v>
      </c>
      <c r="F6" s="33">
        <f t="shared" si="3"/>
        <v>1</v>
      </c>
      <c r="G6" s="33">
        <f t="shared" si="3"/>
        <v>0</v>
      </c>
      <c r="H6" s="33" t="str">
        <f t="shared" si="3"/>
        <v>長崎県　長与町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76.900000000000006</v>
      </c>
      <c r="P6" s="34">
        <f t="shared" si="3"/>
        <v>88.85</v>
      </c>
      <c r="Q6" s="34">
        <f t="shared" si="3"/>
        <v>96.35</v>
      </c>
      <c r="R6" s="34">
        <f t="shared" si="3"/>
        <v>3256</v>
      </c>
      <c r="S6" s="34">
        <f t="shared" si="3"/>
        <v>41602</v>
      </c>
      <c r="T6" s="34">
        <f t="shared" si="3"/>
        <v>28.73</v>
      </c>
      <c r="U6" s="34">
        <f t="shared" si="3"/>
        <v>1448.03</v>
      </c>
      <c r="V6" s="34">
        <f t="shared" si="3"/>
        <v>36702</v>
      </c>
      <c r="W6" s="34">
        <f t="shared" si="3"/>
        <v>6.58</v>
      </c>
      <c r="X6" s="34">
        <f t="shared" si="3"/>
        <v>5577.81</v>
      </c>
      <c r="Y6" s="35">
        <f>IF(Y7="",NA(),Y7)</f>
        <v>116.96</v>
      </c>
      <c r="Z6" s="35">
        <f t="shared" ref="Z6:AH6" si="4">IF(Z7="",NA(),Z7)</f>
        <v>114.21</v>
      </c>
      <c r="AA6" s="35">
        <f t="shared" si="4"/>
        <v>116.28</v>
      </c>
      <c r="AB6" s="35">
        <f t="shared" si="4"/>
        <v>112.94</v>
      </c>
      <c r="AC6" s="35">
        <f t="shared" si="4"/>
        <v>110.09</v>
      </c>
      <c r="AD6" s="35">
        <f t="shared" si="4"/>
        <v>105.81</v>
      </c>
      <c r="AE6" s="35">
        <f t="shared" si="4"/>
        <v>106.63</v>
      </c>
      <c r="AF6" s="35">
        <f t="shared" si="4"/>
        <v>106.41</v>
      </c>
      <c r="AG6" s="35">
        <f t="shared" si="4"/>
        <v>107.95</v>
      </c>
      <c r="AH6" s="35">
        <f t="shared" si="4"/>
        <v>106.32</v>
      </c>
      <c r="AI6" s="34" t="str">
        <f>IF(AI7="","",IF(AI7="-","【-】","【"&amp;SUBSTITUTE(TEXT(AI7,"#,##0.00"),"-","△")&amp;"】"))</f>
        <v>【108.07】</v>
      </c>
      <c r="AJ6" s="34">
        <f>IF(AJ7="",NA(),AJ7)</f>
        <v>0</v>
      </c>
      <c r="AK6" s="34">
        <f t="shared" ref="AK6:AS6" si="5">IF(AK7="",NA(),AK7)</f>
        <v>0</v>
      </c>
      <c r="AL6" s="34">
        <f t="shared" si="5"/>
        <v>0</v>
      </c>
      <c r="AM6" s="34">
        <f t="shared" si="5"/>
        <v>0</v>
      </c>
      <c r="AN6" s="34">
        <f t="shared" si="5"/>
        <v>0</v>
      </c>
      <c r="AO6" s="35">
        <f t="shared" si="5"/>
        <v>35.49</v>
      </c>
      <c r="AP6" s="35">
        <f t="shared" si="5"/>
        <v>26.43</v>
      </c>
      <c r="AQ6" s="35">
        <f t="shared" si="5"/>
        <v>25.32</v>
      </c>
      <c r="AR6" s="35">
        <f t="shared" si="5"/>
        <v>1.03</v>
      </c>
      <c r="AS6" s="35">
        <f t="shared" si="5"/>
        <v>1.35</v>
      </c>
      <c r="AT6" s="34" t="str">
        <f>IF(AT7="","",IF(AT7="-","【-】","【"&amp;SUBSTITUTE(TEXT(AT7,"#,##0.00"),"-","△")&amp;"】"))</f>
        <v>【3.09】</v>
      </c>
      <c r="AU6" s="35">
        <f>IF(AU7="",NA(),AU7)</f>
        <v>401.75</v>
      </c>
      <c r="AV6" s="35">
        <f t="shared" ref="AV6:BD6" si="6">IF(AV7="",NA(),AV7)</f>
        <v>429.43</v>
      </c>
      <c r="AW6" s="35">
        <f t="shared" si="6"/>
        <v>432.09</v>
      </c>
      <c r="AX6" s="35">
        <f t="shared" si="6"/>
        <v>633.26</v>
      </c>
      <c r="AY6" s="35">
        <f t="shared" si="6"/>
        <v>689.66</v>
      </c>
      <c r="AZ6" s="35">
        <f t="shared" si="6"/>
        <v>82.47</v>
      </c>
      <c r="BA6" s="35">
        <f t="shared" si="6"/>
        <v>72.44</v>
      </c>
      <c r="BB6" s="35">
        <f t="shared" si="6"/>
        <v>78.56</v>
      </c>
      <c r="BC6" s="35">
        <f t="shared" si="6"/>
        <v>80.5</v>
      </c>
      <c r="BD6" s="35">
        <f t="shared" si="6"/>
        <v>71.540000000000006</v>
      </c>
      <c r="BE6" s="34" t="str">
        <f>IF(BE7="","",IF(BE7="-","【-】","【"&amp;SUBSTITUTE(TEXT(BE7,"#,##0.00"),"-","△")&amp;"】"))</f>
        <v>【69.54】</v>
      </c>
      <c r="BF6" s="35">
        <f>IF(BF7="",NA(),BF7)</f>
        <v>446.09</v>
      </c>
      <c r="BG6" s="35">
        <f t="shared" ref="BG6:BO6" si="7">IF(BG7="",NA(),BG7)</f>
        <v>230.1</v>
      </c>
      <c r="BH6" s="35">
        <f t="shared" si="7"/>
        <v>395.07</v>
      </c>
      <c r="BI6" s="35">
        <f t="shared" si="7"/>
        <v>374.32</v>
      </c>
      <c r="BJ6" s="35">
        <f t="shared" si="7"/>
        <v>398.92</v>
      </c>
      <c r="BK6" s="35">
        <f t="shared" si="7"/>
        <v>664.04</v>
      </c>
      <c r="BL6" s="35">
        <f t="shared" si="7"/>
        <v>625.12</v>
      </c>
      <c r="BM6" s="35">
        <f t="shared" si="7"/>
        <v>610.16999999999996</v>
      </c>
      <c r="BN6" s="35">
        <f t="shared" si="7"/>
        <v>605.9</v>
      </c>
      <c r="BO6" s="35">
        <f t="shared" si="7"/>
        <v>653.69000000000005</v>
      </c>
      <c r="BP6" s="34" t="str">
        <f>IF(BP7="","",IF(BP7="-","【-】","【"&amp;SUBSTITUTE(TEXT(BP7,"#,##0.00"),"-","△")&amp;"】"))</f>
        <v>【682.51】</v>
      </c>
      <c r="BQ6" s="35">
        <f>IF(BQ7="",NA(),BQ7)</f>
        <v>121.57</v>
      </c>
      <c r="BR6" s="35">
        <f t="shared" ref="BR6:BZ6" si="8">IF(BR7="",NA(),BR7)</f>
        <v>120.25</v>
      </c>
      <c r="BS6" s="35">
        <f t="shared" si="8"/>
        <v>101.57</v>
      </c>
      <c r="BT6" s="35">
        <f t="shared" si="8"/>
        <v>100</v>
      </c>
      <c r="BU6" s="35">
        <f t="shared" si="8"/>
        <v>100</v>
      </c>
      <c r="BV6" s="35">
        <f t="shared" si="8"/>
        <v>86.2</v>
      </c>
      <c r="BW6" s="35">
        <f t="shared" si="8"/>
        <v>89.74</v>
      </c>
      <c r="BX6" s="35">
        <f t="shared" si="8"/>
        <v>88.37</v>
      </c>
      <c r="BY6" s="35">
        <f t="shared" si="8"/>
        <v>89.41</v>
      </c>
      <c r="BZ6" s="35">
        <f t="shared" si="8"/>
        <v>88.05</v>
      </c>
      <c r="CA6" s="34" t="str">
        <f>IF(CA7="","",IF(CA7="-","【-】","【"&amp;SUBSTITUTE(TEXT(CA7,"#,##0.00"),"-","△")&amp;"】"))</f>
        <v>【100.34】</v>
      </c>
      <c r="CB6" s="35">
        <f>IF(CB7="",NA(),CB7)</f>
        <v>143.84</v>
      </c>
      <c r="CC6" s="35">
        <f t="shared" ref="CC6:CK6" si="9">IF(CC7="",NA(),CC7)</f>
        <v>145.72999999999999</v>
      </c>
      <c r="CD6" s="35">
        <f t="shared" si="9"/>
        <v>173.8</v>
      </c>
      <c r="CE6" s="35">
        <f t="shared" si="9"/>
        <v>176.46</v>
      </c>
      <c r="CF6" s="35">
        <f t="shared" si="9"/>
        <v>175.9</v>
      </c>
      <c r="CG6" s="35">
        <f t="shared" si="9"/>
        <v>146.47999999999999</v>
      </c>
      <c r="CH6" s="35">
        <f t="shared" si="9"/>
        <v>141.24</v>
      </c>
      <c r="CI6" s="35">
        <f t="shared" si="9"/>
        <v>143.05000000000001</v>
      </c>
      <c r="CJ6" s="35">
        <f t="shared" si="9"/>
        <v>142.05000000000001</v>
      </c>
      <c r="CK6" s="35">
        <f t="shared" si="9"/>
        <v>141.15</v>
      </c>
      <c r="CL6" s="34" t="str">
        <f>IF(CL7="","",IF(CL7="-","【-】","【"&amp;SUBSTITUTE(TEXT(CL7,"#,##0.00"),"-","△")&amp;"】"))</f>
        <v>【136.15】</v>
      </c>
      <c r="CM6" s="35">
        <f>IF(CM7="",NA(),CM7)</f>
        <v>60.06</v>
      </c>
      <c r="CN6" s="35">
        <f t="shared" ref="CN6:CV6" si="10">IF(CN7="",NA(),CN7)</f>
        <v>51.86</v>
      </c>
      <c r="CO6" s="35">
        <f t="shared" si="10"/>
        <v>51.18</v>
      </c>
      <c r="CP6" s="35">
        <f t="shared" si="10"/>
        <v>46.7</v>
      </c>
      <c r="CQ6" s="35">
        <f t="shared" si="10"/>
        <v>45.98</v>
      </c>
      <c r="CR6" s="35">
        <f t="shared" si="10"/>
        <v>62.64</v>
      </c>
      <c r="CS6" s="35">
        <f t="shared" si="10"/>
        <v>58.12</v>
      </c>
      <c r="CT6" s="35">
        <f t="shared" si="10"/>
        <v>58.83</v>
      </c>
      <c r="CU6" s="35">
        <f t="shared" si="10"/>
        <v>56.51</v>
      </c>
      <c r="CV6" s="35">
        <f t="shared" si="10"/>
        <v>57.04</v>
      </c>
      <c r="CW6" s="34" t="str">
        <f>IF(CW7="","",IF(CW7="-","【-】","【"&amp;SUBSTITUTE(TEXT(CW7,"#,##0.00"),"-","△")&amp;"】"))</f>
        <v>【59.64】</v>
      </c>
      <c r="CX6" s="35">
        <f>IF(CX7="",NA(),CX7)</f>
        <v>94.71</v>
      </c>
      <c r="CY6" s="35">
        <f t="shared" ref="CY6:DG6" si="11">IF(CY7="",NA(),CY7)</f>
        <v>94.65</v>
      </c>
      <c r="CZ6" s="35">
        <f t="shared" si="11"/>
        <v>94.69</v>
      </c>
      <c r="DA6" s="35">
        <f t="shared" si="11"/>
        <v>94.84</v>
      </c>
      <c r="DB6" s="35">
        <f t="shared" si="11"/>
        <v>94.91</v>
      </c>
      <c r="DC6" s="35">
        <f t="shared" si="11"/>
        <v>92.98</v>
      </c>
      <c r="DD6" s="35">
        <f t="shared" si="11"/>
        <v>93.07</v>
      </c>
      <c r="DE6" s="35">
        <f t="shared" si="11"/>
        <v>92.9</v>
      </c>
      <c r="DF6" s="35">
        <f t="shared" si="11"/>
        <v>93.91</v>
      </c>
      <c r="DG6" s="35">
        <f t="shared" si="11"/>
        <v>93.73</v>
      </c>
      <c r="DH6" s="34" t="str">
        <f>IF(DH7="","",IF(DH7="-","【-】","【"&amp;SUBSTITUTE(TEXT(DH7,"#,##0.00"),"-","△")&amp;"】"))</f>
        <v>【95.35】</v>
      </c>
      <c r="DI6" s="35">
        <f>IF(DI7="",NA(),DI7)</f>
        <v>48.31</v>
      </c>
      <c r="DJ6" s="35">
        <f t="shared" ref="DJ6:DR6" si="12">IF(DJ7="",NA(),DJ7)</f>
        <v>49.92</v>
      </c>
      <c r="DK6" s="35">
        <f t="shared" si="12"/>
        <v>51.94</v>
      </c>
      <c r="DL6" s="35">
        <f t="shared" si="12"/>
        <v>54.08</v>
      </c>
      <c r="DM6" s="35">
        <f t="shared" si="12"/>
        <v>54.51</v>
      </c>
      <c r="DN6" s="35">
        <f t="shared" si="12"/>
        <v>30.09</v>
      </c>
      <c r="DO6" s="35">
        <f t="shared" si="12"/>
        <v>26.07</v>
      </c>
      <c r="DP6" s="35">
        <f t="shared" si="12"/>
        <v>23.42</v>
      </c>
      <c r="DQ6" s="35">
        <f t="shared" si="12"/>
        <v>22.74</v>
      </c>
      <c r="DR6" s="35">
        <f t="shared" si="12"/>
        <v>21.22</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5">
        <f t="shared" si="13"/>
        <v>0.15</v>
      </c>
      <c r="EA6" s="35">
        <f t="shared" si="13"/>
        <v>0.15</v>
      </c>
      <c r="EB6" s="35">
        <f t="shared" si="13"/>
        <v>0.18</v>
      </c>
      <c r="EC6" s="35">
        <f t="shared" si="13"/>
        <v>0.83</v>
      </c>
      <c r="ED6" s="34" t="str">
        <f>IF(ED7="","",IF(ED7="-","【-】","【"&amp;SUBSTITUTE(TEXT(ED7,"#,##0.00"),"-","△")&amp;"】"))</f>
        <v>【5.90】</v>
      </c>
      <c r="EE6" s="35">
        <f>IF(EE7="",NA(),EE7)</f>
        <v>7.0000000000000007E-2</v>
      </c>
      <c r="EF6" s="34">
        <f t="shared" ref="EF6:EN6" si="14">IF(EF7="",NA(),EF7)</f>
        <v>0</v>
      </c>
      <c r="EG6" s="35">
        <f t="shared" si="14"/>
        <v>7.0000000000000007E-2</v>
      </c>
      <c r="EH6" s="35">
        <f t="shared" si="14"/>
        <v>0.2</v>
      </c>
      <c r="EI6" s="35">
        <f t="shared" si="14"/>
        <v>0.01</v>
      </c>
      <c r="EJ6" s="35">
        <f t="shared" si="14"/>
        <v>7.0000000000000007E-2</v>
      </c>
      <c r="EK6" s="35">
        <f t="shared" si="14"/>
        <v>0.1</v>
      </c>
      <c r="EL6" s="35">
        <f t="shared" si="14"/>
        <v>0.14000000000000001</v>
      </c>
      <c r="EM6" s="35">
        <f t="shared" si="14"/>
        <v>0.13</v>
      </c>
      <c r="EN6" s="35">
        <f t="shared" si="14"/>
        <v>0.12</v>
      </c>
      <c r="EO6" s="34" t="str">
        <f>IF(EO7="","",IF(EO7="-","【-】","【"&amp;SUBSTITUTE(TEXT(EO7,"#,##0.00"),"-","△")&amp;"】"))</f>
        <v>【0.22】</v>
      </c>
    </row>
    <row r="7" spans="1:148" s="36" customFormat="1" x14ac:dyDescent="0.15">
      <c r="A7" s="28"/>
      <c r="B7" s="37">
        <v>2019</v>
      </c>
      <c r="C7" s="37">
        <v>423076</v>
      </c>
      <c r="D7" s="37">
        <v>46</v>
      </c>
      <c r="E7" s="37">
        <v>17</v>
      </c>
      <c r="F7" s="37">
        <v>1</v>
      </c>
      <c r="G7" s="37">
        <v>0</v>
      </c>
      <c r="H7" s="37" t="s">
        <v>96</v>
      </c>
      <c r="I7" s="37" t="s">
        <v>97</v>
      </c>
      <c r="J7" s="37" t="s">
        <v>98</v>
      </c>
      <c r="K7" s="37" t="s">
        <v>99</v>
      </c>
      <c r="L7" s="37" t="s">
        <v>100</v>
      </c>
      <c r="M7" s="37" t="s">
        <v>101</v>
      </c>
      <c r="N7" s="38" t="s">
        <v>102</v>
      </c>
      <c r="O7" s="38">
        <v>76.900000000000006</v>
      </c>
      <c r="P7" s="38">
        <v>88.85</v>
      </c>
      <c r="Q7" s="38">
        <v>96.35</v>
      </c>
      <c r="R7" s="38">
        <v>3256</v>
      </c>
      <c r="S7" s="38">
        <v>41602</v>
      </c>
      <c r="T7" s="38">
        <v>28.73</v>
      </c>
      <c r="U7" s="38">
        <v>1448.03</v>
      </c>
      <c r="V7" s="38">
        <v>36702</v>
      </c>
      <c r="W7" s="38">
        <v>6.58</v>
      </c>
      <c r="X7" s="38">
        <v>5577.81</v>
      </c>
      <c r="Y7" s="38">
        <v>116.96</v>
      </c>
      <c r="Z7" s="38">
        <v>114.21</v>
      </c>
      <c r="AA7" s="38">
        <v>116.28</v>
      </c>
      <c r="AB7" s="38">
        <v>112.94</v>
      </c>
      <c r="AC7" s="38">
        <v>110.09</v>
      </c>
      <c r="AD7" s="38">
        <v>105.81</v>
      </c>
      <c r="AE7" s="38">
        <v>106.63</v>
      </c>
      <c r="AF7" s="38">
        <v>106.41</v>
      </c>
      <c r="AG7" s="38">
        <v>107.95</v>
      </c>
      <c r="AH7" s="38">
        <v>106.32</v>
      </c>
      <c r="AI7" s="38">
        <v>108.07</v>
      </c>
      <c r="AJ7" s="38">
        <v>0</v>
      </c>
      <c r="AK7" s="38">
        <v>0</v>
      </c>
      <c r="AL7" s="38">
        <v>0</v>
      </c>
      <c r="AM7" s="38">
        <v>0</v>
      </c>
      <c r="AN7" s="38">
        <v>0</v>
      </c>
      <c r="AO7" s="38">
        <v>35.49</v>
      </c>
      <c r="AP7" s="38">
        <v>26.43</v>
      </c>
      <c r="AQ7" s="38">
        <v>25.32</v>
      </c>
      <c r="AR7" s="38">
        <v>1.03</v>
      </c>
      <c r="AS7" s="38">
        <v>1.35</v>
      </c>
      <c r="AT7" s="38">
        <v>3.09</v>
      </c>
      <c r="AU7" s="38">
        <v>401.75</v>
      </c>
      <c r="AV7" s="38">
        <v>429.43</v>
      </c>
      <c r="AW7" s="38">
        <v>432.09</v>
      </c>
      <c r="AX7" s="38">
        <v>633.26</v>
      </c>
      <c r="AY7" s="38">
        <v>689.66</v>
      </c>
      <c r="AZ7" s="38">
        <v>82.47</v>
      </c>
      <c r="BA7" s="38">
        <v>72.44</v>
      </c>
      <c r="BB7" s="38">
        <v>78.56</v>
      </c>
      <c r="BC7" s="38">
        <v>80.5</v>
      </c>
      <c r="BD7" s="38">
        <v>71.540000000000006</v>
      </c>
      <c r="BE7" s="38">
        <v>69.540000000000006</v>
      </c>
      <c r="BF7" s="38">
        <v>446.09</v>
      </c>
      <c r="BG7" s="38">
        <v>230.1</v>
      </c>
      <c r="BH7" s="38">
        <v>395.07</v>
      </c>
      <c r="BI7" s="38">
        <v>374.32</v>
      </c>
      <c r="BJ7" s="38">
        <v>398.92</v>
      </c>
      <c r="BK7" s="38">
        <v>664.04</v>
      </c>
      <c r="BL7" s="38">
        <v>625.12</v>
      </c>
      <c r="BM7" s="38">
        <v>610.16999999999996</v>
      </c>
      <c r="BN7" s="38">
        <v>605.9</v>
      </c>
      <c r="BO7" s="38">
        <v>653.69000000000005</v>
      </c>
      <c r="BP7" s="38">
        <v>682.51</v>
      </c>
      <c r="BQ7" s="38">
        <v>121.57</v>
      </c>
      <c r="BR7" s="38">
        <v>120.25</v>
      </c>
      <c r="BS7" s="38">
        <v>101.57</v>
      </c>
      <c r="BT7" s="38">
        <v>100</v>
      </c>
      <c r="BU7" s="38">
        <v>100</v>
      </c>
      <c r="BV7" s="38">
        <v>86.2</v>
      </c>
      <c r="BW7" s="38">
        <v>89.74</v>
      </c>
      <c r="BX7" s="38">
        <v>88.37</v>
      </c>
      <c r="BY7" s="38">
        <v>89.41</v>
      </c>
      <c r="BZ7" s="38">
        <v>88.05</v>
      </c>
      <c r="CA7" s="38">
        <v>100.34</v>
      </c>
      <c r="CB7" s="38">
        <v>143.84</v>
      </c>
      <c r="CC7" s="38">
        <v>145.72999999999999</v>
      </c>
      <c r="CD7" s="38">
        <v>173.8</v>
      </c>
      <c r="CE7" s="38">
        <v>176.46</v>
      </c>
      <c r="CF7" s="38">
        <v>175.9</v>
      </c>
      <c r="CG7" s="38">
        <v>146.47999999999999</v>
      </c>
      <c r="CH7" s="38">
        <v>141.24</v>
      </c>
      <c r="CI7" s="38">
        <v>143.05000000000001</v>
      </c>
      <c r="CJ7" s="38">
        <v>142.05000000000001</v>
      </c>
      <c r="CK7" s="38">
        <v>141.15</v>
      </c>
      <c r="CL7" s="38">
        <v>136.15</v>
      </c>
      <c r="CM7" s="38">
        <v>60.06</v>
      </c>
      <c r="CN7" s="38">
        <v>51.86</v>
      </c>
      <c r="CO7" s="38">
        <v>51.18</v>
      </c>
      <c r="CP7" s="38">
        <v>46.7</v>
      </c>
      <c r="CQ7" s="38">
        <v>45.98</v>
      </c>
      <c r="CR7" s="38">
        <v>62.64</v>
      </c>
      <c r="CS7" s="38">
        <v>58.12</v>
      </c>
      <c r="CT7" s="38">
        <v>58.83</v>
      </c>
      <c r="CU7" s="38">
        <v>56.51</v>
      </c>
      <c r="CV7" s="38">
        <v>57.04</v>
      </c>
      <c r="CW7" s="38">
        <v>59.64</v>
      </c>
      <c r="CX7" s="38">
        <v>94.71</v>
      </c>
      <c r="CY7" s="38">
        <v>94.65</v>
      </c>
      <c r="CZ7" s="38">
        <v>94.69</v>
      </c>
      <c r="DA7" s="38">
        <v>94.84</v>
      </c>
      <c r="DB7" s="38">
        <v>94.91</v>
      </c>
      <c r="DC7" s="38">
        <v>92.98</v>
      </c>
      <c r="DD7" s="38">
        <v>93.07</v>
      </c>
      <c r="DE7" s="38">
        <v>92.9</v>
      </c>
      <c r="DF7" s="38">
        <v>93.91</v>
      </c>
      <c r="DG7" s="38">
        <v>93.73</v>
      </c>
      <c r="DH7" s="38">
        <v>95.35</v>
      </c>
      <c r="DI7" s="38">
        <v>48.31</v>
      </c>
      <c r="DJ7" s="38">
        <v>49.92</v>
      </c>
      <c r="DK7" s="38">
        <v>51.94</v>
      </c>
      <c r="DL7" s="38">
        <v>54.08</v>
      </c>
      <c r="DM7" s="38">
        <v>54.51</v>
      </c>
      <c r="DN7" s="38">
        <v>30.09</v>
      </c>
      <c r="DO7" s="38">
        <v>26.07</v>
      </c>
      <c r="DP7" s="38">
        <v>23.42</v>
      </c>
      <c r="DQ7" s="38">
        <v>22.74</v>
      </c>
      <c r="DR7" s="38">
        <v>21.22</v>
      </c>
      <c r="DS7" s="38">
        <v>38.57</v>
      </c>
      <c r="DT7" s="38">
        <v>0</v>
      </c>
      <c r="DU7" s="38">
        <v>0</v>
      </c>
      <c r="DV7" s="38">
        <v>0</v>
      </c>
      <c r="DW7" s="38">
        <v>0</v>
      </c>
      <c r="DX7" s="38">
        <v>0</v>
      </c>
      <c r="DY7" s="38">
        <v>0</v>
      </c>
      <c r="DZ7" s="38">
        <v>0.15</v>
      </c>
      <c r="EA7" s="38">
        <v>0.15</v>
      </c>
      <c r="EB7" s="38">
        <v>0.18</v>
      </c>
      <c r="EC7" s="38">
        <v>0.83</v>
      </c>
      <c r="ED7" s="38">
        <v>5.9</v>
      </c>
      <c r="EE7" s="38">
        <v>7.0000000000000007E-2</v>
      </c>
      <c r="EF7" s="38">
        <v>0</v>
      </c>
      <c r="EG7" s="38">
        <v>7.0000000000000007E-2</v>
      </c>
      <c r="EH7" s="38">
        <v>0.2</v>
      </c>
      <c r="EI7" s="38">
        <v>0.01</v>
      </c>
      <c r="EJ7" s="38">
        <v>7.0000000000000007E-2</v>
      </c>
      <c r="EK7" s="38">
        <v>0.1</v>
      </c>
      <c r="EL7" s="38">
        <v>0.14000000000000001</v>
      </c>
      <c r="EM7" s="38">
        <v>0.13</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2021-02-01T07:19:24Z</cp:lastPrinted>
  <dcterms:created xsi:type="dcterms:W3CDTF">2020-12-04T02:30:43Z</dcterms:created>
  <dcterms:modified xsi:type="dcterms:W3CDTF">2021-02-22T09:18:56Z</dcterms:modified>
  <cp:category/>
</cp:coreProperties>
</file>