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60DDA0B1-6549-406E-85CE-C8C5AF79E4FD}" xr6:coauthVersionLast="45" xr6:coauthVersionMax="45" xr10:uidLastSave="{00000000-0000-0000-0000-000000000000}"/>
  <workbookProtection workbookAlgorithmName="SHA-512" workbookHashValue="GVMx8eJh/ozhostBjy4i7D4uvlKBCrm22eqGJAqCbVrUCp6Ht60H4H1edpAa08IKDdFHH7BDbW4Dog55Nz0IKg==" workbookSaltValue="nKIjPWo1VCx0lyuivU4LH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P10" i="4"/>
  <c r="I10" i="4"/>
  <c r="B10"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<sst xmlns="http://schemas.openxmlformats.org/spreadsheetml/2006/main" count="236" uniqueCount="119">
  <si>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</si>
  <si>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</si>
  <si>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</si>
  <si>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</si>
  <si>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</si>
  <si>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</si>
  <si>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</si>
  <si>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</si>
  <si>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</si>
  <si>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</si>
  <si>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</si>
  <si>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</si>
  <si>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</si>
  <si>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</si>
  <si>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</si>
  <si>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</si>
  <si>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</si>
  <si>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</si>
  <si>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</si>
  <si>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</si>
  <si>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</si>
  <si>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</si>
  <si>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</si>
  <si>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</si>
  <si>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</si>
  <si>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</si>
  <si>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</si>
  <si>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</si>
  <si>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</si>
  <si>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</si>
  <si>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</si>
  <si>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</si>
  <si>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</si>
  <si>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</si>
  <si>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</si>
  <si>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</si>
  <si>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</si>
  <si>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</si>
  <si>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</si>
  <si>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</si>
  <si>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</si>
  <si>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</si>
  <si>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</si>
  <si>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</si>
  <si>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</si>
  <si>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</si>
  <si>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</si>
  <si>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</si>
  <si>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</si>
  <si>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</si>
  <si>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</si>
  <si>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</si>
  <si>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</si>
  <si>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</si>
  <si>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</si>
  <si>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</si>
  <si>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</si>
  <si>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</si>
  <si>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</si>
  <si>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</si>
  <si>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</si>
  <si>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</si>
  <si>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</si>
  <si>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</si>
  <si>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</si>
  <si>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</si>
  <si>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</si>
  <si>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</si>
  <si>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</si>
  <si>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</si>
  <si>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</si>
  <si>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</si>
  <si>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</si>
  <si>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</si>
  <si>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</si>
  <si>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</si>
  <si>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</si>
  <si>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</si>
  <si>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</si>
  <si>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</si>
  <si>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</si>
  <si>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</si>
  <si>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</si>
  <si>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</si>
  <si>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</si>
  <si>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</si>
  <si>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</si>
  <si>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</si>
  <si>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</si>
  <si>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</si>
  <si>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</si>
  <si>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</si>
  <si>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</si>
  <si>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</si>
  <si>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</si>
  <si>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</si>
  <si>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</si>
  <si>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</si>
  <si>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</si>
  <si>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</si>
  <si>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</si>
  <si>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</si>
  <si>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</si>
  <si>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</si>
  <si>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</si>
  <si>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</si>
  <si>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</si>
  <si>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</si>
  <si>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</si>
  <si>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</si>
  <si>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</si>
  <si>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</si>
  <si>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</si>
  <si>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</si>
  <si>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</si>
  <si>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</si>
  <si>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人口減少、高齢化が進む中で施設や設備の老朽化が進み、今後も、維持管理費や機器の更新などにより経費が多額となることが予想される。
　人口規模や地理的要因により、下水道使用料のみでの経営は困難であり、また人口減少により使用料収入は低下していくことが予想されるが、さらなる水洗化率の向上によって少しでも使用料収入の低下を抑え、効率的な維持管理や計画性のある更新事業を実施していく。</t>
    <rPh sb="17" eb="19">
      <t>セツビ</t>
    </rPh>
    <rPh sb="27" eb="29">
      <t>コンゴ</t>
    </rPh>
    <rPh sb="37" eb="39">
      <t>キキ</t>
    </rPh>
    <rPh sb="58" eb="60">
      <t>ヨソウ</t>
    </rPh>
    <rPh sb="66" eb="68">
      <t>ジンコウ</t>
    </rPh>
    <rPh sb="68" eb="70">
      <t>キボ</t>
    </rPh>
    <rPh sb="71" eb="74">
      <t>チリテキ</t>
    </rPh>
    <rPh sb="74" eb="76">
      <t>ヨウイン</t>
    </rPh>
    <rPh sb="101" eb="105">
      <t>ジンコウゲンショウ</t>
    </rPh>
    <rPh sb="108" eb="111">
      <t>シヨウリョウ</t>
    </rPh>
    <rPh sb="111" eb="113">
      <t>シュウニュウ</t>
    </rPh>
    <rPh sb="114" eb="116">
      <t>テイカ</t>
    </rPh>
    <rPh sb="123" eb="125">
      <t>ヨソウ</t>
    </rPh>
    <rPh sb="134" eb="137">
      <t>スイセンカ</t>
    </rPh>
    <rPh sb="137" eb="138">
      <t>リツ</t>
    </rPh>
    <rPh sb="139" eb="141">
      <t>コウジョウ</t>
    </rPh>
    <rPh sb="145" eb="146">
      <t>スコ</t>
    </rPh>
    <rPh sb="149" eb="152">
      <t>シヨウリョウ</t>
    </rPh>
    <rPh sb="152" eb="154">
      <t>シュウニュウ</t>
    </rPh>
    <rPh sb="155" eb="157">
      <t>テイカ</t>
    </rPh>
    <rPh sb="158" eb="159">
      <t>オサ</t>
    </rPh>
    <rPh sb="161" eb="164">
      <t>コウリツテキ</t>
    </rPh>
    <rPh sb="165" eb="167">
      <t>イジ</t>
    </rPh>
    <rPh sb="167" eb="169">
      <t>カンリ</t>
    </rPh>
    <rPh sb="176" eb="178">
      <t>コウシン</t>
    </rPh>
    <rPh sb="178" eb="180">
      <t>ジギョウ</t>
    </rPh>
    <rPh sb="181" eb="183">
      <t>ジッシ</t>
    </rPh>
    <phoneticPr fontId="4"/>
  </si>
  <si>
    <t>　前方地区については供用開始から１９年以上が経過し、柳地区・浜津地区については１６年以上が経過しており、これらの施設や設備は老朽化が進んでいる。特定環境保全公共下水道との統合も視野に入れ、より効率的で計画的な更新を行う必要がある。令和元年度に機能診断を実施し、それをもとに令和２年度に最適整備構想を策定中である。</t>
    <rPh sb="1" eb="2">
      <t>マエ</t>
    </rPh>
    <rPh sb="2" eb="3">
      <t>ガタ</t>
    </rPh>
    <rPh sb="3" eb="5">
      <t>チク</t>
    </rPh>
    <rPh sb="10" eb="12">
      <t>キョウヨウ</t>
    </rPh>
    <rPh sb="12" eb="14">
      <t>カイシ</t>
    </rPh>
    <rPh sb="18" eb="19">
      <t>ネン</t>
    </rPh>
    <rPh sb="19" eb="21">
      <t>イジョウ</t>
    </rPh>
    <rPh sb="22" eb="24">
      <t>ケイカ</t>
    </rPh>
    <rPh sb="26" eb="27">
      <t>ヤナギ</t>
    </rPh>
    <rPh sb="27" eb="29">
      <t>チク</t>
    </rPh>
    <rPh sb="30" eb="32">
      <t>ハマヅ</t>
    </rPh>
    <rPh sb="32" eb="34">
      <t>チク</t>
    </rPh>
    <rPh sb="41" eb="42">
      <t>ネン</t>
    </rPh>
    <rPh sb="42" eb="44">
      <t>イジョウ</t>
    </rPh>
    <rPh sb="45" eb="47">
      <t>ケイカ</t>
    </rPh>
    <rPh sb="72" eb="83">
      <t>トクテイカンキョウホゼンコウキョウゲスイドウ</t>
    </rPh>
    <rPh sb="85" eb="87">
      <t>トウゴウ</t>
    </rPh>
    <rPh sb="88" eb="90">
      <t>シヤ</t>
    </rPh>
    <rPh sb="91" eb="92">
      <t>イ</t>
    </rPh>
    <rPh sb="115" eb="117">
      <t>レイワ</t>
    </rPh>
    <rPh sb="117" eb="119">
      <t>ガンネン</t>
    </rPh>
    <rPh sb="119" eb="120">
      <t>ド</t>
    </rPh>
    <rPh sb="121" eb="123">
      <t>キノウ</t>
    </rPh>
    <rPh sb="123" eb="125">
      <t>シンダン</t>
    </rPh>
    <rPh sb="126" eb="128">
      <t>ジッシ</t>
    </rPh>
    <rPh sb="136" eb="138">
      <t>レイワ</t>
    </rPh>
    <rPh sb="139" eb="141">
      <t>ネンド</t>
    </rPh>
    <rPh sb="142" eb="144">
      <t>サイテキ</t>
    </rPh>
    <rPh sb="144" eb="146">
      <t>セイビ</t>
    </rPh>
    <rPh sb="146" eb="148">
      <t>コウソウ</t>
    </rPh>
    <rPh sb="149" eb="151">
      <t>サクテイ</t>
    </rPh>
    <rPh sb="151" eb="152">
      <t>チュウ</t>
    </rPh>
    <phoneticPr fontId="4"/>
  </si>
  <si>
    <t>　農業集落排水事業は前方地区が平成１３年、柳地区が平成１６年、浜津地区が平成１６年に供用を開始している。令和元年度末現在で水洗化率は前方地区で８０．５％、柳地区で９４．４％、浜津地区で７３．５％であり、農集全体では８１．３％となっており、順当に伸びている。
　令和元年度の特徴を類似団体平均値と比較してみると、「経費回収率」は下回り、「汚水処理原価」は上回っているため、汚水処理に係る費用が例年より多かったと考えられる。「施設利用率」は平均並みで推移も横ばいである。
　経営状況としては、事業債の償還金が多額であり、一般会計からの多額の繰入金により赤字分を補填している。
　平成２８年度に策定した経営戦略をもとにさらなる水洗化率の向上を図り、経営の健全化・効率化に努める。</t>
    <rPh sb="52" eb="54">
      <t>レイワ</t>
    </rPh>
    <rPh sb="54" eb="55">
      <t>ガン</t>
    </rPh>
    <rPh sb="55" eb="56">
      <t>ネン</t>
    </rPh>
    <rPh sb="56" eb="57">
      <t>ド</t>
    </rPh>
    <rPh sb="57" eb="58">
      <t>マツ</t>
    </rPh>
    <rPh sb="58" eb="60">
      <t>ゲンザイ</t>
    </rPh>
    <rPh sb="101" eb="103">
      <t>ノウシュウ</t>
    </rPh>
    <rPh sb="103" eb="105">
      <t>ゼンタイ</t>
    </rPh>
    <rPh sb="119" eb="121">
      <t>ジュントウ</t>
    </rPh>
    <rPh sb="122" eb="123">
      <t>ノ</t>
    </rPh>
    <rPh sb="130" eb="132">
      <t>レイワ</t>
    </rPh>
    <rPh sb="132" eb="133">
      <t>ガン</t>
    </rPh>
    <rPh sb="133" eb="135">
      <t>ネンド</t>
    </rPh>
    <rPh sb="136" eb="138">
      <t>トクチョウ</t>
    </rPh>
    <rPh sb="147" eb="149">
      <t>ヒカク</t>
    </rPh>
    <rPh sb="156" eb="158">
      <t>ケイヒ</t>
    </rPh>
    <rPh sb="158" eb="160">
      <t>カイシュウ</t>
    </rPh>
    <rPh sb="160" eb="161">
      <t>リツ</t>
    </rPh>
    <rPh sb="168" eb="170">
      <t>オスイ</t>
    </rPh>
    <rPh sb="170" eb="172">
      <t>ショリ</t>
    </rPh>
    <rPh sb="172" eb="174">
      <t>ゲンカ</t>
    </rPh>
    <rPh sb="185" eb="187">
      <t>オスイ</t>
    </rPh>
    <rPh sb="187" eb="189">
      <t>ショリ</t>
    </rPh>
    <rPh sb="190" eb="191">
      <t>カカ</t>
    </rPh>
    <rPh sb="192" eb="194">
      <t>ヒヨウ</t>
    </rPh>
    <rPh sb="195" eb="197">
      <t>レイネン</t>
    </rPh>
    <rPh sb="199" eb="200">
      <t>オオ</t>
    </rPh>
    <rPh sb="204" eb="205">
      <t>カンガ</t>
    </rPh>
    <rPh sb="211" eb="213">
      <t>シセツ</t>
    </rPh>
    <rPh sb="213" eb="216">
      <t>リヨウリツ</t>
    </rPh>
    <rPh sb="218" eb="220">
      <t>ヘイキン</t>
    </rPh>
    <rPh sb="220" eb="221">
      <t>ナ</t>
    </rPh>
    <rPh sb="223" eb="225">
      <t>スイイ</t>
    </rPh>
    <rPh sb="226" eb="227">
      <t>ヨコ</t>
    </rPh>
    <rPh sb="244" eb="247">
      <t>ジギョウサイ</t>
    </rPh>
    <rPh sb="248" eb="250">
      <t>ショウカン</t>
    </rPh>
    <rPh sb="250" eb="251">
      <t>キン</t>
    </rPh>
    <rPh sb="252" eb="254">
      <t>タガク</t>
    </rPh>
    <rPh sb="258" eb="260">
      <t>イッパン</t>
    </rPh>
    <rPh sb="260" eb="262">
      <t>カイケイ</t>
    </rPh>
    <rPh sb="274" eb="276">
      <t>アカジ</t>
    </rPh>
    <rPh sb="276" eb="277">
      <t>ブン</t>
    </rPh>
    <rPh sb="294" eb="296">
      <t>サクテイ</t>
    </rPh>
    <rPh sb="310" eb="313">
      <t>スイセンカ</t>
    </rPh>
    <rPh sb="313" eb="314">
      <t>リツ</t>
    </rPh>
    <rPh sb="315" eb="317">
      <t>コウジョウ</t>
    </rPh>
    <rPh sb="318" eb="319">
      <t>ハカ</t>
    </rPh>
    <rPh sb="326" eb="327">
      <t>カ</t>
    </rPh>
    <rPh sb="330" eb="331">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</si>
</sst>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72-4D3B-A18C-EB741C2DCE7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2.0499999999999998</c:v>
                </c:pt>
                <c:pt idx="2">
                  <c:v>0.01</c:v>
                </c:pt>
                <c:pt idx="3">
                  <c:v>0.01</c:v>
                </c:pt>
                <c:pt idx="4">
                  <c:v>0.02</c:v>
                </c:pt>
              </c:numCache>
            </c:numRef>
          </c:val>
          <c:smooth val="0"/>
          <c:extLst>
            <c:ext xmlns:c16="http://schemas.microsoft.com/office/drawing/2014/chart" uri="{C3380CC4-5D6E-409C-BE32-E72D297353CC}">
              <c16:uniqueId val="{00000001-4972-4D3B-A18C-EB741C2DCE7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48.33</c:v>
                </c:pt>
                <c:pt idx="1">
                  <c:v>50.83</c:v>
                </c:pt>
                <c:pt idx="2">
                  <c:v>51.67</c:v>
                </c:pt>
                <c:pt idx="3">
                  <c:v>51.25</c:v>
                </c:pt>
                <c:pt idx="4">
                  <c:v>50.83</c:v>
                </c:pt>
              </c:numCache>
            </c:numRef>
          </c:val>
          <c:extLst>
            <c:ext xmlns:c16="http://schemas.microsoft.com/office/drawing/2014/chart" uri="{C3380CC4-5D6E-409C-BE32-E72D297353CC}">
              <c16:uniqueId val="{00000000-7D27-45DF-BF90-4C44C8D4AB1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60.65</c:v>
                </c:pt>
                <c:pt idx="2">
                  <c:v>51.75</c:v>
                </c:pt>
                <c:pt idx="3">
                  <c:v>50.68</c:v>
                </c:pt>
                <c:pt idx="4">
                  <c:v>50.14</c:v>
                </c:pt>
              </c:numCache>
            </c:numRef>
          </c:val>
          <c:smooth val="0"/>
          <c:extLst>
            <c:ext xmlns:c16="http://schemas.microsoft.com/office/drawing/2014/chart" uri="{C3380CC4-5D6E-409C-BE32-E72D297353CC}">
              <c16:uniqueId val="{00000001-7D27-45DF-BF90-4C44C8D4AB1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75.92</c:v>
                </c:pt>
                <c:pt idx="1">
                  <c:v>80.150000000000006</c:v>
                </c:pt>
                <c:pt idx="2">
                  <c:v>80.47</c:v>
                </c:pt>
                <c:pt idx="3">
                  <c:v>80.8</c:v>
                </c:pt>
                <c:pt idx="4">
                  <c:v>81.34</c:v>
                </c:pt>
              </c:numCache>
            </c:numRef>
          </c:val>
          <c:extLst>
            <c:ext xmlns:c16="http://schemas.microsoft.com/office/drawing/2014/chart" uri="{C3380CC4-5D6E-409C-BE32-E72D297353CC}">
              <c16:uniqueId val="{00000000-656C-4E84-9CDC-2C26BA71BB6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69.67</c:v>
                </c:pt>
                <c:pt idx="1">
                  <c:v>84.58</c:v>
                </c:pt>
                <c:pt idx="2">
                  <c:v>84.84</c:v>
                </c:pt>
                <c:pt idx="3">
                  <c:v>84.86</c:v>
                </c:pt>
                <c:pt idx="4">
                  <c:v>84.98</c:v>
                </c:pt>
              </c:numCache>
            </c:numRef>
          </c:val>
          <c:smooth val="0"/>
          <c:extLst>
            <c:ext xmlns:c16="http://schemas.microsoft.com/office/drawing/2014/chart" uri="{C3380CC4-5D6E-409C-BE32-E72D297353CC}">
              <c16:uniqueId val="{00000001-656C-4E84-9CDC-2C26BA71BB6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38.75</c:v>
                </c:pt>
                <c:pt idx="1">
                  <c:v>69.42</c:v>
                </c:pt>
                <c:pt idx="2">
                  <c:v>71.08</c:v>
                </c:pt>
                <c:pt idx="3">
                  <c:v>70.430000000000007</c:v>
                </c:pt>
                <c:pt idx="4">
                  <c:v>73.400000000000006</c:v>
                </c:pt>
              </c:numCache>
            </c:numRef>
          </c:val>
          <c:extLst>
            <c:ext xmlns:c16="http://schemas.microsoft.com/office/drawing/2014/chart" uri="{C3380CC4-5D6E-409C-BE32-E72D297353CC}">
              <c16:uniqueId val="{00000000-BD12-4792-9354-94C1DF08ECC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12-4792-9354-94C1DF08ECC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91-488E-9C45-C7FBAFE9C46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91-488E-9C45-C7FBAFE9C46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2F-4B14-982B-A17501130E7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2F-4B14-982B-A17501130E7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7A-4CB0-A7F1-F95E816087D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7A-4CB0-A7F1-F95E816087D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BB-4DD4-8165-977293EA356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BB-4DD4-8165-977293EA356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
                  <c:v>0</c:v>
                </c:pt>
                <c:pt idx="1">
                  <c:v>5594.52</c:v>
                </c:pt>
                <c:pt idx="2">
                  <c:v>5644.91</c:v>
                </c:pt>
                <c:pt idx="3">
                  <c:v>5280.99</c:v>
                </c:pt>
                <c:pt idx="4">
                  <c:v>4964.07</c:v>
                </c:pt>
              </c:numCache>
            </c:numRef>
          </c:val>
          <c:extLst>
            <c:ext xmlns:c16="http://schemas.microsoft.com/office/drawing/2014/chart" uri="{C3380CC4-5D6E-409C-BE32-E72D297353CC}">
              <c16:uniqueId val="{00000000-0B54-42DE-BAC4-EC85D25A8A5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979.89</c:v>
                </c:pt>
                <c:pt idx="1">
                  <c:v>974.93</c:v>
                </c:pt>
                <c:pt idx="2">
                  <c:v>855.8</c:v>
                </c:pt>
                <c:pt idx="3">
                  <c:v>789.46</c:v>
                </c:pt>
                <c:pt idx="4">
                  <c:v>826.83</c:v>
                </c:pt>
              </c:numCache>
            </c:numRef>
          </c:val>
          <c:smooth val="0"/>
          <c:extLst>
            <c:ext xmlns:c16="http://schemas.microsoft.com/office/drawing/2014/chart" uri="{C3380CC4-5D6E-409C-BE32-E72D297353CC}">
              <c16:uniqueId val="{00000001-0B54-42DE-BAC4-EC85D25A8A5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100</c:v>
                </c:pt>
                <c:pt idx="1">
                  <c:v>96.64</c:v>
                </c:pt>
                <c:pt idx="2">
                  <c:v>92.76</c:v>
                </c:pt>
                <c:pt idx="3">
                  <c:v>89.75</c:v>
                </c:pt>
                <c:pt idx="4">
                  <c:v>41.49</c:v>
                </c:pt>
              </c:numCache>
            </c:numRef>
          </c:val>
          <c:extLst>
            <c:ext xmlns:c16="http://schemas.microsoft.com/office/drawing/2014/chart" uri="{C3380CC4-5D6E-409C-BE32-E72D297353CC}">
              <c16:uniqueId val="{00000000-7612-4679-B165-8B4D48AE447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41.34</c:v>
                </c:pt>
                <c:pt idx="1">
                  <c:v>55.32</c:v>
                </c:pt>
                <c:pt idx="2">
                  <c:v>59.8</c:v>
                </c:pt>
                <c:pt idx="3">
                  <c:v>57.77</c:v>
                </c:pt>
                <c:pt idx="4">
                  <c:v>57.31</c:v>
                </c:pt>
              </c:numCache>
            </c:numRef>
          </c:val>
          <c:smooth val="0"/>
          <c:extLst>
            <c:ext xmlns:c16="http://schemas.microsoft.com/office/drawing/2014/chart" uri="{C3380CC4-5D6E-409C-BE32-E72D297353CC}">
              <c16:uniqueId val="{00000001-7612-4679-B165-8B4D48AE447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249.97</c:v>
                </c:pt>
                <c:pt idx="1">
                  <c:v>179.1</c:v>
                </c:pt>
                <c:pt idx="2">
                  <c:v>186.22</c:v>
                </c:pt>
                <c:pt idx="3">
                  <c:v>192.15</c:v>
                </c:pt>
                <c:pt idx="4">
                  <c:v>414.6</c:v>
                </c:pt>
              </c:numCache>
            </c:numRef>
          </c:val>
          <c:extLst>
            <c:ext xmlns:c16="http://schemas.microsoft.com/office/drawing/2014/chart" uri="{C3380CC4-5D6E-409C-BE32-E72D297353CC}">
              <c16:uniqueId val="{00000000-B95E-4815-A9D7-3BCDA97ACFC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357.49</c:v>
                </c:pt>
                <c:pt idx="1">
                  <c:v>283.17</c:v>
                </c:pt>
                <c:pt idx="2">
                  <c:v>263.76</c:v>
                </c:pt>
                <c:pt idx="3">
                  <c:v>274.35000000000002</c:v>
                </c:pt>
                <c:pt idx="4">
                  <c:v>273.52</c:v>
                </c:pt>
              </c:numCache>
            </c:numRef>
          </c:val>
          <c:smooth val="0"/>
          <c:extLst>
            <c:ext xmlns:c16="http://schemas.microsoft.com/office/drawing/2014/chart" uri="{C3380CC4-5D6E-409C-BE32-E72D297353CC}">
              <c16:uniqueId val="{00000001-B95E-4815-A9D7-3BCDA97ACFC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小値賀町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2371</v>
      </c>
      <c r="AM8" s="51"/>
      <c r="AN8" s="51"/>
      <c r="AO8" s="51"/>
      <c r="AP8" s="51"/>
      <c r="AQ8" s="51"/>
      <c r="AR8" s="51"/>
      <c r="AS8" s="51"/>
      <c r="AT8" s="46">
        <f>データ!T6</f>
        <v>25.5</v>
      </c>
      <c r="AU8" s="46"/>
      <c r="AV8" s="46"/>
      <c r="AW8" s="46"/>
      <c r="AX8" s="46"/>
      <c r="AY8" s="46"/>
      <c r="AZ8" s="46"/>
      <c r="BA8" s="46"/>
      <c r="BB8" s="46">
        <f>データ!U6</f>
        <v>92.98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30.66</v>
      </c>
      <c r="Q10" s="46"/>
      <c r="R10" s="46"/>
      <c r="S10" s="46"/>
      <c r="T10" s="46"/>
      <c r="U10" s="46"/>
      <c r="V10" s="46"/>
      <c r="W10" s="46">
        <f>データ!Q6</f>
        <v>100</v>
      </c>
      <c r="X10" s="46"/>
      <c r="Y10" s="46"/>
      <c r="Z10" s="46"/>
      <c r="AA10" s="46"/>
      <c r="AB10" s="46"/>
      <c r="AC10" s="46"/>
      <c r="AD10" s="51">
        <f>データ!R6</f>
        <v>3190</v>
      </c>
      <c r="AE10" s="51"/>
      <c r="AF10" s="51"/>
      <c r="AG10" s="51"/>
      <c r="AH10" s="51"/>
      <c r="AI10" s="51"/>
      <c r="AJ10" s="51"/>
      <c r="AK10" s="2"/>
      <c r="AL10" s="51">
        <f>データ!V6</f>
        <v>718</v>
      </c>
      <c r="AM10" s="51"/>
      <c r="AN10" s="51"/>
      <c r="AO10" s="51"/>
      <c r="AP10" s="51"/>
      <c r="AQ10" s="51"/>
      <c r="AR10" s="51"/>
      <c r="AS10" s="51"/>
      <c r="AT10" s="46">
        <f>データ!W6</f>
        <v>0.42</v>
      </c>
      <c r="AU10" s="46"/>
      <c r="AV10" s="46"/>
      <c r="AW10" s="46"/>
      <c r="AX10" s="46"/>
      <c r="AY10" s="46"/>
      <c r="AZ10" s="46"/>
      <c r="BA10" s="46"/>
      <c r="BB10" s="46">
        <f>データ!X6</f>
        <v>1709.52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nI1FtDnqf1sUnRcq+KLZvv2YNkOwv4KEHeJkg9wjp6eUEs0qopsm45XUwsMcbWhFxoKXgJ13q1Rb+Qqt4YFoaQ==" saltValue="RVscu7cHEWoSPIybiiRGW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423831</v>
      </c>
      <c r="D6" s="33">
        <f t="shared" si="3"/>
        <v>47</v>
      </c>
      <c r="E6" s="33">
        <f t="shared" si="3"/>
        <v>17</v>
      </c>
      <c r="F6" s="33">
        <f t="shared" si="3"/>
        <v>5</v>
      </c>
      <c r="G6" s="33">
        <f t="shared" si="3"/>
        <v>0</v>
      </c>
      <c r="H6" s="33" t="str">
        <f t="shared" si="3"/>
        <v>長崎県　小値賀町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30.66</v>
      </c>
      <c r="Q6" s="34">
        <f t="shared" si="3"/>
        <v>100</v>
      </c>
      <c r="R6" s="34">
        <f t="shared" si="3"/>
        <v>3190</v>
      </c>
      <c r="S6" s="34">
        <f t="shared" si="3"/>
        <v>2371</v>
      </c>
      <c r="T6" s="34">
        <f t="shared" si="3"/>
        <v>25.5</v>
      </c>
      <c r="U6" s="34">
        <f t="shared" si="3"/>
        <v>92.98</v>
      </c>
      <c r="V6" s="34">
        <f t="shared" si="3"/>
        <v>718</v>
      </c>
      <c r="W6" s="34">
        <f t="shared" si="3"/>
        <v>0.42</v>
      </c>
      <c r="X6" s="34">
        <f t="shared" si="3"/>
        <v>1709.52</v>
      </c>
      <c r="Y6" s="35">
        <f>IF(Y7="",NA(),Y7)</f>
        <v>38.75</v>
      </c>
      <c r="Z6" s="35">
        <f t="shared" ref="Z6:AH6" si="4">IF(Z7="",NA(),Z7)</f>
        <v>69.42</v>
      </c>
      <c r="AA6" s="35">
        <f t="shared" si="4"/>
        <v>71.08</v>
      </c>
      <c r="AB6" s="35">
        <f t="shared" si="4"/>
        <v>70.430000000000007</v>
      </c>
      <c r="AC6" s="35">
        <f t="shared" si="4"/>
        <v>73.400000000000006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5594.52</v>
      </c>
      <c r="BH6" s="35">
        <f t="shared" si="7"/>
        <v>5644.91</v>
      </c>
      <c r="BI6" s="35">
        <f t="shared" si="7"/>
        <v>5280.99</v>
      </c>
      <c r="BJ6" s="35">
        <f t="shared" si="7"/>
        <v>4964.07</v>
      </c>
      <c r="BK6" s="35">
        <f t="shared" si="7"/>
        <v>979.89</v>
      </c>
      <c r="BL6" s="35">
        <f t="shared" si="7"/>
        <v>974.93</v>
      </c>
      <c r="BM6" s="35">
        <f t="shared" si="7"/>
        <v>855.8</v>
      </c>
      <c r="BN6" s="35">
        <f t="shared" si="7"/>
        <v>789.46</v>
      </c>
      <c r="BO6" s="35">
        <f t="shared" si="7"/>
        <v>826.83</v>
      </c>
      <c r="BP6" s="34" t="str">
        <f>IF(BP7="","",IF(BP7="-","【-】","【"&amp;SUBSTITUTE(TEXT(BP7,"#,##0.00"),"-","△")&amp;"】"))</f>
        <v>【765.47】</v>
      </c>
      <c r="BQ6" s="35">
        <f>IF(BQ7="",NA(),BQ7)</f>
        <v>100</v>
      </c>
      <c r="BR6" s="35">
        <f t="shared" ref="BR6:BZ6" si="8">IF(BR7="",NA(),BR7)</f>
        <v>96.64</v>
      </c>
      <c r="BS6" s="35">
        <f t="shared" si="8"/>
        <v>92.76</v>
      </c>
      <c r="BT6" s="35">
        <f t="shared" si="8"/>
        <v>89.75</v>
      </c>
      <c r="BU6" s="35">
        <f t="shared" si="8"/>
        <v>41.49</v>
      </c>
      <c r="BV6" s="35">
        <f t="shared" si="8"/>
        <v>41.34</v>
      </c>
      <c r="BW6" s="35">
        <f t="shared" si="8"/>
        <v>55.32</v>
      </c>
      <c r="BX6" s="35">
        <f t="shared" si="8"/>
        <v>59.8</v>
      </c>
      <c r="BY6" s="35">
        <f t="shared" si="8"/>
        <v>57.77</v>
      </c>
      <c r="BZ6" s="35">
        <f t="shared" si="8"/>
        <v>57.31</v>
      </c>
      <c r="CA6" s="34" t="str">
        <f>IF(CA7="","",IF(CA7="-","【-】","【"&amp;SUBSTITUTE(TEXT(CA7,"#,##0.00"),"-","△")&amp;"】"))</f>
        <v>【59.59】</v>
      </c>
      <c r="CB6" s="35">
        <f>IF(CB7="",NA(),CB7)</f>
        <v>249.97</v>
      </c>
      <c r="CC6" s="35">
        <f t="shared" ref="CC6:CK6" si="9">IF(CC7="",NA(),CC7)</f>
        <v>179.1</v>
      </c>
      <c r="CD6" s="35">
        <f t="shared" si="9"/>
        <v>186.22</v>
      </c>
      <c r="CE6" s="35">
        <f t="shared" si="9"/>
        <v>192.15</v>
      </c>
      <c r="CF6" s="35">
        <f t="shared" si="9"/>
        <v>414.6</v>
      </c>
      <c r="CG6" s="35">
        <f t="shared" si="9"/>
        <v>357.49</v>
      </c>
      <c r="CH6" s="35">
        <f t="shared" si="9"/>
        <v>283.17</v>
      </c>
      <c r="CI6" s="35">
        <f t="shared" si="9"/>
        <v>263.76</v>
      </c>
      <c r="CJ6" s="35">
        <f t="shared" si="9"/>
        <v>274.35000000000002</v>
      </c>
      <c r="CK6" s="35">
        <f t="shared" si="9"/>
        <v>273.52</v>
      </c>
      <c r="CL6" s="34" t="str">
        <f>IF(CL7="","",IF(CL7="-","【-】","【"&amp;SUBSTITUTE(TEXT(CL7,"#,##0.00"),"-","△")&amp;"】"))</f>
        <v>【257.86】</v>
      </c>
      <c r="CM6" s="35">
        <f>IF(CM7="",NA(),CM7)</f>
        <v>48.33</v>
      </c>
      <c r="CN6" s="35">
        <f t="shared" ref="CN6:CV6" si="10">IF(CN7="",NA(),CN7)</f>
        <v>50.83</v>
      </c>
      <c r="CO6" s="35">
        <f t="shared" si="10"/>
        <v>51.67</v>
      </c>
      <c r="CP6" s="35">
        <f t="shared" si="10"/>
        <v>51.25</v>
      </c>
      <c r="CQ6" s="35">
        <f t="shared" si="10"/>
        <v>50.83</v>
      </c>
      <c r="CR6" s="35">
        <f t="shared" si="10"/>
        <v>44.69</v>
      </c>
      <c r="CS6" s="35">
        <f t="shared" si="10"/>
        <v>60.65</v>
      </c>
      <c r="CT6" s="35">
        <f t="shared" si="10"/>
        <v>51.75</v>
      </c>
      <c r="CU6" s="35">
        <f t="shared" si="10"/>
        <v>50.68</v>
      </c>
      <c r="CV6" s="35">
        <f t="shared" si="10"/>
        <v>50.14</v>
      </c>
      <c r="CW6" s="34" t="str">
        <f>IF(CW7="","",IF(CW7="-","【-】","【"&amp;SUBSTITUTE(TEXT(CW7,"#,##0.00"),"-","△")&amp;"】"))</f>
        <v>【51.30】</v>
      </c>
      <c r="CX6" s="35">
        <f>IF(CX7="",NA(),CX7)</f>
        <v>75.92</v>
      </c>
      <c r="CY6" s="35">
        <f t="shared" ref="CY6:DG6" si="11">IF(CY7="",NA(),CY7)</f>
        <v>80.150000000000006</v>
      </c>
      <c r="CZ6" s="35">
        <f t="shared" si="11"/>
        <v>80.47</v>
      </c>
      <c r="DA6" s="35">
        <f t="shared" si="11"/>
        <v>80.8</v>
      </c>
      <c r="DB6" s="35">
        <f t="shared" si="11"/>
        <v>81.34</v>
      </c>
      <c r="DC6" s="35">
        <f t="shared" si="11"/>
        <v>69.67</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423831</v>
      </c>
      <c r="D7" s="37">
        <v>47</v>
      </c>
      <c r="E7" s="37">
        <v>17</v>
      </c>
      <c r="F7" s="37">
        <v>5</v>
      </c>
      <c r="G7" s="37">
        <v>0</v>
      </c>
      <c r="H7" s="37" t="s">
        <v>98</v>
      </c>
      <c r="I7" s="37" t="s">
        <v>99</v>
      </c>
      <c r="J7" s="37" t="s">
        <v>100</v>
      </c>
      <c r="K7" s="37" t="s">
        <v>101</v>
      </c>
      <c r="L7" s="37" t="s">
        <v>102</v>
      </c>
      <c r="M7" s="37" t="s">
        <v>103</v>
      </c>
      <c r="N7" s="38" t="s">
        <v>104</v>
      </c>
      <c r="O7" s="38" t="s">
        <v>105</v>
      </c>
      <c r="P7" s="38">
        <v>30.66</v>
      </c>
      <c r="Q7" s="38">
        <v>100</v>
      </c>
      <c r="R7" s="38">
        <v>3190</v>
      </c>
      <c r="S7" s="38">
        <v>2371</v>
      </c>
      <c r="T7" s="38">
        <v>25.5</v>
      </c>
      <c r="U7" s="38">
        <v>92.98</v>
      </c>
      <c r="V7" s="38">
        <v>718</v>
      </c>
      <c r="W7" s="38">
        <v>0.42</v>
      </c>
      <c r="X7" s="38">
        <v>1709.52</v>
      </c>
      <c r="Y7" s="38">
        <v>38.75</v>
      </c>
      <c r="Z7" s="38">
        <v>69.42</v>
      </c>
      <c r="AA7" s="38">
        <v>71.08</v>
      </c>
      <c r="AB7" s="38">
        <v>70.430000000000007</v>
      </c>
      <c r="AC7" s="38">
        <v>73.400000000000006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5594.52</v>
      </c>
      <c r="BH7" s="38">
        <v>5644.91</v>
      </c>
      <c r="BI7" s="38">
        <v>5280.99</v>
      </c>
      <c r="BJ7" s="38">
        <v>4964.07</v>
      </c>
      <c r="BK7" s="38">
        <v>979.89</v>
      </c>
      <c r="BL7" s="38">
        <v>974.93</v>
      </c>
      <c r="BM7" s="38">
        <v>855.8</v>
      </c>
      <c r="BN7" s="38">
        <v>789.46</v>
      </c>
      <c r="BO7" s="38">
        <v>826.83</v>
      </c>
      <c r="BP7" s="38">
        <v>765.47</v>
      </c>
      <c r="BQ7" s="38">
        <v>100</v>
      </c>
      <c r="BR7" s="38">
        <v>96.64</v>
      </c>
      <c r="BS7" s="38">
        <v>92.76</v>
      </c>
      <c r="BT7" s="38">
        <v>89.75</v>
      </c>
      <c r="BU7" s="38">
        <v>41.49</v>
      </c>
      <c r="BV7" s="38">
        <v>41.34</v>
      </c>
      <c r="BW7" s="38">
        <v>55.32</v>
      </c>
      <c r="BX7" s="38">
        <v>59.8</v>
      </c>
      <c r="BY7" s="38">
        <v>57.77</v>
      </c>
      <c r="BZ7" s="38">
        <v>57.31</v>
      </c>
      <c r="CA7" s="38">
        <v>59.59</v>
      </c>
      <c r="CB7" s="38">
        <v>249.97</v>
      </c>
      <c r="CC7" s="38">
        <v>179.1</v>
      </c>
      <c r="CD7" s="38">
        <v>186.22</v>
      </c>
      <c r="CE7" s="38">
        <v>192.15</v>
      </c>
      <c r="CF7" s="38">
        <v>414.6</v>
      </c>
      <c r="CG7" s="38">
        <v>357.49</v>
      </c>
      <c r="CH7" s="38">
        <v>283.17</v>
      </c>
      <c r="CI7" s="38">
        <v>263.76</v>
      </c>
      <c r="CJ7" s="38">
        <v>274.35000000000002</v>
      </c>
      <c r="CK7" s="38">
        <v>273.52</v>
      </c>
      <c r="CL7" s="38">
        <v>257.86</v>
      </c>
      <c r="CM7" s="38">
        <v>48.33</v>
      </c>
      <c r="CN7" s="38">
        <v>50.83</v>
      </c>
      <c r="CO7" s="38">
        <v>51.67</v>
      </c>
      <c r="CP7" s="38">
        <v>51.25</v>
      </c>
      <c r="CQ7" s="38">
        <v>50.83</v>
      </c>
      <c r="CR7" s="38">
        <v>44.69</v>
      </c>
      <c r="CS7" s="38">
        <v>60.65</v>
      </c>
      <c r="CT7" s="38">
        <v>51.75</v>
      </c>
      <c r="CU7" s="38">
        <v>50.68</v>
      </c>
      <c r="CV7" s="38">
        <v>50.14</v>
      </c>
      <c r="CW7" s="38">
        <v>51.3</v>
      </c>
      <c r="CX7" s="38">
        <v>75.92</v>
      </c>
      <c r="CY7" s="38">
        <v>80.150000000000006</v>
      </c>
      <c r="CZ7" s="38">
        <v>80.47</v>
      </c>
      <c r="DA7" s="38">
        <v>80.8</v>
      </c>
      <c r="DB7" s="38">
        <v>81.34</v>
      </c>
      <c r="DC7" s="38">
        <v>69.67</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2021-02-01T08:47:42Z</cp:lastPrinted>
  <dcterms:created xsi:type="dcterms:W3CDTF">2020-12-04T03:09:02Z</dcterms:created>
  <dcterms:modified xsi:type="dcterms:W3CDTF">2021-02-22T09:27:06Z</dcterms:modified>
  <cp:category/>
</cp:coreProperties>
</file>