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BEF7BFD7-AA01-4E7A-BB34-556F1C8822D4}" xr6:coauthVersionLast="45" xr6:coauthVersionMax="45" xr10:uidLastSave="{00000000-0000-0000-0000-000000000000}"/>
  <workbookProtection workbookAlgorithmName="SHA-512" workbookHashValue="RCXyiRz1k+eTKImMKPhD7N56vpdFJz0aXYdqpwbJevnfGn/rC5HlcVvkagAAhJqkgQrcVntrBH+OB7XKyloXeQ==" workbookSaltValue="pTJNMj2lyITadQsI4AeVT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W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<sst xmlns="http://schemas.openxmlformats.org/spreadsheetml/2006/main" count="236" uniqueCount="119">
  <si>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</si>
  <si>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</si>
  <si>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</si>
  <si>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</si>
  <si>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</si>
  <si>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</si>
  <si>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</si>
  <si>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</si>
  <si>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</si>
  <si>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</si>
  <si>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</si>
  <si>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</si>
  <si>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</si>
  <si>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</si>
  <si>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</si>
  <si>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</si>
  <si>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</si>
  <si>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</si>
  <si>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</si>
  <si>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</si>
  <si>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</si>
  <si>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</si>
  <si>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</si>
  <si>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</si>
  <si>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</si>
  <si>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</si>
  <si>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</si>
  <si>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</si>
  <si>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</si>
  <si>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</si>
  <si>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</si>
  <si>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</si>
  <si>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</si>
  <si>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</si>
  <si>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</si>
  <si>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</si>
  <si>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</si>
  <si>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</si>
  <si>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</si>
  <si>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</si>
  <si>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</si>
  <si>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</si>
  <si>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</si>
  <si>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</si>
  <si>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</si>
  <si>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</si>
  <si>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</si>
  <si>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</si>
  <si>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</si>
  <si>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</si>
  <si>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</si>
  <si>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</si>
  <si>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</si>
  <si>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</si>
  <si>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</si>
  <si>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</si>
  <si>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</si>
  <si>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</si>
  <si>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</si>
  <si>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</si>
  <si>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</si>
  <si>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</si>
  <si>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</si>
  <si>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</si>
  <si>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</si>
  <si>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</si>
  <si>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</si>
  <si>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</si>
  <si>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</si>
  <si>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</si>
  <si>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</si>
  <si>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</si>
  <si>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</si>
  <si>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</si>
  <si>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</si>
  <si>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</si>
  <si>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</si>
  <si>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</si>
  <si>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</si>
  <si>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</si>
  <si>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</si>
  <si>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</si>
  <si>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</si>
  <si>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</si>
  <si>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</si>
  <si>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</si>
  <si>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</si>
  <si>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</si>
  <si>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</si>
  <si>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</si>
  <si>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</si>
  <si>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</si>
  <si>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</si>
  <si>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</si>
  <si>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</si>
  <si>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</si>
  <si>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</si>
  <si>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</si>
  <si>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</si>
  <si>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</si>
  <si>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</si>
  <si>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</si>
  <si>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</si>
  <si>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</si>
  <si>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</si>
  <si>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</si>
  <si>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</si>
  <si>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</si>
  <si>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</si>
  <si>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</si>
  <si>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</si>
  <si>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</si>
  <si>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</si>
  <si>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</si>
  <si>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</si>
  <si>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</si>
  <si>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費回収率が100%を下回り、使用料収入で回収すべき汚水処理経費を賄えていない状態であり、また、収益的収支比率も100%を下回っており、今後増加すると見込まれる改築更新費用が蓄えられていない状況である。
　今後、人口減少により使用料収入が減少することが見込まれ厳しい経営状況が予想されるため、下水道事業の安定的な経営を行うためにも、経費の削減および事業の効率化を実施し、下水道への加入促進を行い有収水量の増加を図る取り組みが必要である。</t>
    <phoneticPr fontId="4"/>
  </si>
  <si>
    <t>　下水道使用料収入のみでは経営が成り立たず、一般会計からの繰入金を要している。また、令和元年度までは、法非適用の会計であり打ち切り決算であったが、令和2年度より企業会計へ移行し、資産の状況や適正な使用料を把握するよう努めている。
　また、安定した経営を行うためには使用料収入の増加は不可欠であり、下水道への加入促進および有収水量の増加に向けた取り組みが必要である。
　なお、老朽化する施設に対しても計画的な改築更新を行い、持続可能で安定的な経営を図る。</t>
    <rPh sb="42" eb="44">
      <t>レイワ</t>
    </rPh>
    <rPh sb="44" eb="46">
      <t>ガンネン</t>
    </rPh>
    <rPh sb="46" eb="47">
      <t>ド</t>
    </rPh>
    <rPh sb="61" eb="62">
      <t>ウ</t>
    </rPh>
    <rPh sb="63" eb="64">
      <t>キ</t>
    </rPh>
    <rPh sb="65" eb="67">
      <t>ケッサン</t>
    </rPh>
    <rPh sb="73" eb="75">
      <t>レイワ</t>
    </rPh>
    <rPh sb="76" eb="78">
      <t>ネンド</t>
    </rPh>
    <rPh sb="80" eb="82">
      <t>キギョウ</t>
    </rPh>
    <rPh sb="82" eb="84">
      <t>カイケイ</t>
    </rPh>
    <rPh sb="85" eb="87">
      <t>イコウ</t>
    </rPh>
    <rPh sb="108" eb="109">
      <t>ツト</t>
    </rPh>
    <phoneticPr fontId="4"/>
  </si>
  <si>
    <t>　平成9年の供用開始から約20年以上が経過しており、機械設備等に老朽化が見られる。この改築更新費用は多額であり、安定的な経営を行うためにも計画的な改築更新が必要となる。下水道施設に係るストックマネジメント計画を策定しており、老朽化した施設に対してはストックマネジメント計画に合致した計画的な更新を行っていく。</t>
    <rPh sb="16" eb="18">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</si>
</sst>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9C-45AE-B3C8-BB8B11EC8BF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4B9C-45AE-B3C8-BB8B11EC8BF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58.74</c:v>
                </c:pt>
                <c:pt idx="1">
                  <c:v>61.03</c:v>
                </c:pt>
                <c:pt idx="2">
                  <c:v>62.88</c:v>
                </c:pt>
                <c:pt idx="3">
                  <c:v>61.47</c:v>
                </c:pt>
                <c:pt idx="4">
                  <c:v>61.58</c:v>
                </c:pt>
              </c:numCache>
            </c:numRef>
          </c:val>
          <c:extLst>
            <c:ext xmlns:c16="http://schemas.microsoft.com/office/drawing/2014/chart" uri="{C3380CC4-5D6E-409C-BE32-E72D297353CC}">
              <c16:uniqueId val="{00000000-B5F3-41F1-AA21-668C0B32400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B5F3-41F1-AA21-668C0B32400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81.540000000000006</c:v>
                </c:pt>
                <c:pt idx="1">
                  <c:v>82.73</c:v>
                </c:pt>
                <c:pt idx="2">
                  <c:v>84.05</c:v>
                </c:pt>
                <c:pt idx="3">
                  <c:v>85.19</c:v>
                </c:pt>
                <c:pt idx="4">
                  <c:v>85.69</c:v>
                </c:pt>
              </c:numCache>
            </c:numRef>
          </c:val>
          <c:extLst>
            <c:ext xmlns:c16="http://schemas.microsoft.com/office/drawing/2014/chart" uri="{C3380CC4-5D6E-409C-BE32-E72D297353CC}">
              <c16:uniqueId val="{00000000-37A2-4522-83C2-F97951C6AB0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37A2-4522-83C2-F97951C6AB0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105.37</c:v>
                </c:pt>
                <c:pt idx="1">
                  <c:v>96.5</c:v>
                </c:pt>
                <c:pt idx="2">
                  <c:v>92.69</c:v>
                </c:pt>
                <c:pt idx="3">
                  <c:v>93.75</c:v>
                </c:pt>
                <c:pt idx="4">
                  <c:v>92.09</c:v>
                </c:pt>
              </c:numCache>
            </c:numRef>
          </c:val>
          <c:extLst>
            <c:ext xmlns:c16="http://schemas.microsoft.com/office/drawing/2014/chart" uri="{C3380CC4-5D6E-409C-BE32-E72D297353CC}">
              <c16:uniqueId val="{00000000-CA9D-4DA2-816A-E19E0C7D700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9D-4DA2-816A-E19E0C7D700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5B-4957-AAF0-14BAF70A51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5B-4957-AAF0-14BAF70A51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DB-4F2E-80FB-86A2749E8E2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DB-4F2E-80FB-86A2749E8E2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DD-4B7E-B16D-5E914765133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DD-4B7E-B16D-5E914765133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CF-487A-95BC-CFC0BB37B4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CF-487A-95BC-CFC0BB37B4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968.14</c:v>
                </c:pt>
                <c:pt idx="1">
                  <c:v>1206.17</c:v>
                </c:pt>
                <c:pt idx="2">
                  <c:v>1118.78</c:v>
                </c:pt>
                <c:pt idx="3">
                  <c:v>1004.65</c:v>
                </c:pt>
                <c:pt idx="4">
                  <c:v>943.73</c:v>
                </c:pt>
              </c:numCache>
            </c:numRef>
          </c:val>
          <c:extLst>
            <c:ext xmlns:c16="http://schemas.microsoft.com/office/drawing/2014/chart" uri="{C3380CC4-5D6E-409C-BE32-E72D297353CC}">
              <c16:uniqueId val="{00000000-6253-4AD2-9ED8-78ABFB3DF3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6253-4AD2-9ED8-78ABFB3DF3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114.8</c:v>
                </c:pt>
                <c:pt idx="1">
                  <c:v>100.29</c:v>
                </c:pt>
                <c:pt idx="2">
                  <c:v>95.97</c:v>
                </c:pt>
                <c:pt idx="3">
                  <c:v>97.31</c:v>
                </c:pt>
                <c:pt idx="4">
                  <c:v>93.03</c:v>
                </c:pt>
              </c:numCache>
            </c:numRef>
          </c:val>
          <c:extLst>
            <c:ext xmlns:c16="http://schemas.microsoft.com/office/drawing/2014/chart" uri="{C3380CC4-5D6E-409C-BE32-E72D297353CC}">
              <c16:uniqueId val="{00000000-6E2C-4AD6-B3CF-CC56A73D03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6E2C-4AD6-B3CF-CC56A73D03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146.85</c:v>
                </c:pt>
                <c:pt idx="1">
                  <c:v>168.03</c:v>
                </c:pt>
                <c:pt idx="2">
                  <c:v>175.79</c:v>
                </c:pt>
                <c:pt idx="3">
                  <c:v>173.2</c:v>
                </c:pt>
                <c:pt idx="4">
                  <c:v>181.76</c:v>
                </c:pt>
              </c:numCache>
            </c:numRef>
          </c:val>
          <c:extLst>
            <c:ext xmlns:c16="http://schemas.microsoft.com/office/drawing/2014/chart" uri="{C3380CC4-5D6E-409C-BE32-E72D297353CC}">
              <c16:uniqueId val="{00000000-34CA-4B09-8708-411E7ADE5B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34CA-4B09-8708-411E7ADE5B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佐々町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14013</v>
      </c>
      <c r="AM8" s="69"/>
      <c r="AN8" s="69"/>
      <c r="AO8" s="69"/>
      <c r="AP8" s="69"/>
      <c r="AQ8" s="69"/>
      <c r="AR8" s="69"/>
      <c r="AS8" s="69"/>
      <c r="AT8" s="68">
        <f>データ!T6</f>
        <v>32.26</v>
      </c>
      <c r="AU8" s="68"/>
      <c r="AV8" s="68"/>
      <c r="AW8" s="68"/>
      <c r="AX8" s="68"/>
      <c r="AY8" s="68"/>
      <c r="AZ8" s="68"/>
      <c r="BA8" s="68"/>
      <c r="BB8" s="68">
        <f>データ!U6</f>
        <v>434.38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91.6</v>
      </c>
      <c r="Q10" s="68"/>
      <c r="R10" s="68"/>
      <c r="S10" s="68"/>
      <c r="T10" s="68"/>
      <c r="U10" s="68"/>
      <c r="V10" s="68"/>
      <c r="W10" s="68">
        <f>データ!Q6</f>
        <v>91.34</v>
      </c>
      <c r="X10" s="68"/>
      <c r="Y10" s="68"/>
      <c r="Z10" s="68"/>
      <c r="AA10" s="68"/>
      <c r="AB10" s="68"/>
      <c r="AC10" s="68"/>
      <c r="AD10" s="69">
        <f>データ!R6</f>
        <v>3190</v>
      </c>
      <c r="AE10" s="69"/>
      <c r="AF10" s="69"/>
      <c r="AG10" s="69"/>
      <c r="AH10" s="69"/>
      <c r="AI10" s="69"/>
      <c r="AJ10" s="69"/>
      <c r="AK10" s="2"/>
      <c r="AL10" s="69">
        <f>データ!V6</f>
        <v>12839</v>
      </c>
      <c r="AM10" s="69"/>
      <c r="AN10" s="69"/>
      <c r="AO10" s="69"/>
      <c r="AP10" s="69"/>
      <c r="AQ10" s="69"/>
      <c r="AR10" s="69"/>
      <c r="AS10" s="69"/>
      <c r="AT10" s="68">
        <f>データ!W6</f>
        <v>3.55</v>
      </c>
      <c r="AU10" s="68"/>
      <c r="AV10" s="68"/>
      <c r="AW10" s="68"/>
      <c r="AX10" s="68"/>
      <c r="AY10" s="68"/>
      <c r="AZ10" s="68"/>
      <c r="BA10" s="68"/>
      <c r="BB10" s="68">
        <f>データ!X6</f>
        <v>3616.62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jscBtU+4bxdpNZ6Xu4rAqyPP8qzDGgkJEpiBy7iS1uvpzXsU9wdBlVveLzkIgsvPLMfDvAP+U4UFjgThI0llog==" saltValue="aMK5Xu0pLLIxLZG2Gj+d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78740157480314965" bottom="0"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423912</v>
      </c>
      <c r="D6" s="33">
        <f t="shared" si="3"/>
        <v>47</v>
      </c>
      <c r="E6" s="33">
        <f t="shared" si="3"/>
        <v>17</v>
      </c>
      <c r="F6" s="33">
        <f t="shared" si="3"/>
        <v>1</v>
      </c>
      <c r="G6" s="33">
        <f t="shared" si="3"/>
        <v>0</v>
      </c>
      <c r="H6" s="33" t="str">
        <f t="shared" si="3"/>
        <v>長崎県　佐々町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91.6</v>
      </c>
      <c r="Q6" s="34">
        <f t="shared" si="3"/>
        <v>91.34</v>
      </c>
      <c r="R6" s="34">
        <f t="shared" si="3"/>
        <v>3190</v>
      </c>
      <c r="S6" s="34">
        <f t="shared" si="3"/>
        <v>14013</v>
      </c>
      <c r="T6" s="34">
        <f t="shared" si="3"/>
        <v>32.26</v>
      </c>
      <c r="U6" s="34">
        <f t="shared" si="3"/>
        <v>434.38</v>
      </c>
      <c r="V6" s="34">
        <f t="shared" si="3"/>
        <v>12839</v>
      </c>
      <c r="W6" s="34">
        <f t="shared" si="3"/>
        <v>3.55</v>
      </c>
      <c r="X6" s="34">
        <f t="shared" si="3"/>
        <v>3616.62</v>
      </c>
      <c r="Y6" s="35">
        <f>IF(Y7="",NA(),Y7)</f>
        <v>105.37</v>
      </c>
      <c r="Z6" s="35">
        <f t="shared" ref="Z6:AH6" si="4">IF(Z7="",NA(),Z7)</f>
        <v>96.5</v>
      </c>
      <c r="AA6" s="35">
        <f t="shared" si="4"/>
        <v>92.69</v>
      </c>
      <c r="AB6" s="35">
        <f t="shared" si="4"/>
        <v>93.75</v>
      </c>
      <c r="AC6" s="35">
        <f t="shared" si="4"/>
        <v>92.09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968.14</v>
      </c>
      <c r="BG6" s="35">
        <f t="shared" ref="BG6:BO6" si="7">IF(BG7="",NA(),BG7)</f>
        <v>1206.17</v>
      </c>
      <c r="BH6" s="35">
        <f t="shared" si="7"/>
        <v>1118.78</v>
      </c>
      <c r="BI6" s="35">
        <f t="shared" si="7"/>
        <v>1004.65</v>
      </c>
      <c r="BJ6" s="35">
        <f t="shared" si="7"/>
        <v>943.73</v>
      </c>
      <c r="BK6" s="35">
        <f t="shared" si="7"/>
        <v>1118.56</v>
      </c>
      <c r="BL6" s="35">
        <f t="shared" si="7"/>
        <v>1111.31</v>
      </c>
      <c r="BM6" s="35">
        <f t="shared" si="7"/>
        <v>966.33</v>
      </c>
      <c r="BN6" s="35">
        <f t="shared" si="7"/>
        <v>958.81</v>
      </c>
      <c r="BO6" s="35">
        <f t="shared" si="7"/>
        <v>1001.3</v>
      </c>
      <c r="BP6" s="34" t="str">
        <f>IF(BP7="","",IF(BP7="-","【-】","【"&amp;SUBSTITUTE(TEXT(BP7,"#,##0.00"),"-","△")&amp;"】"))</f>
        <v>【682.51】</v>
      </c>
      <c r="BQ6" s="35">
        <f>IF(BQ7="",NA(),BQ7)</f>
        <v>114.8</v>
      </c>
      <c r="BR6" s="35">
        <f t="shared" ref="BR6:BZ6" si="8">IF(BR7="",NA(),BR7)</f>
        <v>100.29</v>
      </c>
      <c r="BS6" s="35">
        <f t="shared" si="8"/>
        <v>95.97</v>
      </c>
      <c r="BT6" s="35">
        <f t="shared" si="8"/>
        <v>97.31</v>
      </c>
      <c r="BU6" s="35">
        <f t="shared" si="8"/>
        <v>93.03</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146.85</v>
      </c>
      <c r="CC6" s="35">
        <f t="shared" ref="CC6:CK6" si="9">IF(CC7="",NA(),CC7)</f>
        <v>168.03</v>
      </c>
      <c r="CD6" s="35">
        <f t="shared" si="9"/>
        <v>175.79</v>
      </c>
      <c r="CE6" s="35">
        <f t="shared" si="9"/>
        <v>173.2</v>
      </c>
      <c r="CF6" s="35">
        <f t="shared" si="9"/>
        <v>181.76</v>
      </c>
      <c r="CG6" s="35">
        <f t="shared" si="9"/>
        <v>215.28</v>
      </c>
      <c r="CH6" s="35">
        <f t="shared" si="9"/>
        <v>207.96</v>
      </c>
      <c r="CI6" s="35">
        <f t="shared" si="9"/>
        <v>194.31</v>
      </c>
      <c r="CJ6" s="35">
        <f t="shared" si="9"/>
        <v>190.99</v>
      </c>
      <c r="CK6" s="35">
        <f t="shared" si="9"/>
        <v>187.55</v>
      </c>
      <c r="CL6" s="34" t="str">
        <f>IF(CL7="","",IF(CL7="-","【-】","【"&amp;SUBSTITUTE(TEXT(CL7,"#,##0.00"),"-","△")&amp;"】"))</f>
        <v>【136.15】</v>
      </c>
      <c r="CM6" s="35">
        <f>IF(CM7="",NA(),CM7)</f>
        <v>58.74</v>
      </c>
      <c r="CN6" s="35">
        <f t="shared" ref="CN6:CV6" si="10">IF(CN7="",NA(),CN7)</f>
        <v>61.03</v>
      </c>
      <c r="CO6" s="35">
        <f t="shared" si="10"/>
        <v>62.88</v>
      </c>
      <c r="CP6" s="35">
        <f t="shared" si="10"/>
        <v>61.47</v>
      </c>
      <c r="CQ6" s="35">
        <f t="shared" si="10"/>
        <v>61.58</v>
      </c>
      <c r="CR6" s="35">
        <f t="shared" si="10"/>
        <v>54.67</v>
      </c>
      <c r="CS6" s="35">
        <f t="shared" si="10"/>
        <v>53.51</v>
      </c>
      <c r="CT6" s="35">
        <f t="shared" si="10"/>
        <v>53.5</v>
      </c>
      <c r="CU6" s="35">
        <f t="shared" si="10"/>
        <v>52.58</v>
      </c>
      <c r="CV6" s="35">
        <f t="shared" si="10"/>
        <v>50.94</v>
      </c>
      <c r="CW6" s="34" t="str">
        <f>IF(CW7="","",IF(CW7="-","【-】","【"&amp;SUBSTITUTE(TEXT(CW7,"#,##0.00"),"-","△")&amp;"】"))</f>
        <v>【59.64】</v>
      </c>
      <c r="CX6" s="35">
        <f>IF(CX7="",NA(),CX7)</f>
        <v>81.540000000000006</v>
      </c>
      <c r="CY6" s="35">
        <f t="shared" ref="CY6:DG6" si="11">IF(CY7="",NA(),CY7)</f>
        <v>82.73</v>
      </c>
      <c r="CZ6" s="35">
        <f t="shared" si="11"/>
        <v>84.05</v>
      </c>
      <c r="DA6" s="35">
        <f t="shared" si="11"/>
        <v>85.19</v>
      </c>
      <c r="DB6" s="35">
        <f t="shared" si="11"/>
        <v>85.69</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423912</v>
      </c>
      <c r="D7" s="37">
        <v>47</v>
      </c>
      <c r="E7" s="37">
        <v>17</v>
      </c>
      <c r="F7" s="37">
        <v>1</v>
      </c>
      <c r="G7" s="37">
        <v>0</v>
      </c>
      <c r="H7" s="37" t="s">
        <v>98</v>
      </c>
      <c r="I7" s="37" t="s">
        <v>99</v>
      </c>
      <c r="J7" s="37" t="s">
        <v>100</v>
      </c>
      <c r="K7" s="37" t="s">
        <v>101</v>
      </c>
      <c r="L7" s="37" t="s">
        <v>102</v>
      </c>
      <c r="M7" s="37" t="s">
        <v>103</v>
      </c>
      <c r="N7" s="38" t="s">
        <v>104</v>
      </c>
      <c r="O7" s="38" t="s">
        <v>105</v>
      </c>
      <c r="P7" s="38">
        <v>91.6</v>
      </c>
      <c r="Q7" s="38">
        <v>91.34</v>
      </c>
      <c r="R7" s="38">
        <v>3190</v>
      </c>
      <c r="S7" s="38">
        <v>14013</v>
      </c>
      <c r="T7" s="38">
        <v>32.26</v>
      </c>
      <c r="U7" s="38">
        <v>434.38</v>
      </c>
      <c r="V7" s="38">
        <v>12839</v>
      </c>
      <c r="W7" s="38">
        <v>3.55</v>
      </c>
      <c r="X7" s="38">
        <v>3616.62</v>
      </c>
      <c r="Y7" s="38">
        <v>105.37</v>
      </c>
      <c r="Z7" s="38">
        <v>96.5</v>
      </c>
      <c r="AA7" s="38">
        <v>92.69</v>
      </c>
      <c r="AB7" s="38">
        <v>93.75</v>
      </c>
      <c r="AC7" s="38">
        <v>92.09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968.14</v>
      </c>
      <c r="BG7" s="38">
        <v>1206.17</v>
      </c>
      <c r="BH7" s="38">
        <v>1118.78</v>
      </c>
      <c r="BI7" s="38">
        <v>1004.65</v>
      </c>
      <c r="BJ7" s="38">
        <v>943.73</v>
      </c>
      <c r="BK7" s="38">
        <v>1118.56</v>
      </c>
      <c r="BL7" s="38">
        <v>1111.31</v>
      </c>
      <c r="BM7" s="38">
        <v>966.33</v>
      </c>
      <c r="BN7" s="38">
        <v>958.81</v>
      </c>
      <c r="BO7" s="38">
        <v>1001.3</v>
      </c>
      <c r="BP7" s="38">
        <v>682.51</v>
      </c>
      <c r="BQ7" s="38">
        <v>114.8</v>
      </c>
      <c r="BR7" s="38">
        <v>100.29</v>
      </c>
      <c r="BS7" s="38">
        <v>95.97</v>
      </c>
      <c r="BT7" s="38">
        <v>97.31</v>
      </c>
      <c r="BU7" s="38">
        <v>93.03</v>
      </c>
      <c r="BV7" s="38">
        <v>72.33</v>
      </c>
      <c r="BW7" s="38">
        <v>75.540000000000006</v>
      </c>
      <c r="BX7" s="38">
        <v>81.739999999999995</v>
      </c>
      <c r="BY7" s="38">
        <v>82.88</v>
      </c>
      <c r="BZ7" s="38">
        <v>81.88</v>
      </c>
      <c r="CA7" s="38">
        <v>100.34</v>
      </c>
      <c r="CB7" s="38">
        <v>146.85</v>
      </c>
      <c r="CC7" s="38">
        <v>168.03</v>
      </c>
      <c r="CD7" s="38">
        <v>175.79</v>
      </c>
      <c r="CE7" s="38">
        <v>173.2</v>
      </c>
      <c r="CF7" s="38">
        <v>181.76</v>
      </c>
      <c r="CG7" s="38">
        <v>215.28</v>
      </c>
      <c r="CH7" s="38">
        <v>207.96</v>
      </c>
      <c r="CI7" s="38">
        <v>194.31</v>
      </c>
      <c r="CJ7" s="38">
        <v>190.99</v>
      </c>
      <c r="CK7" s="38">
        <v>187.55</v>
      </c>
      <c r="CL7" s="38">
        <v>136.15</v>
      </c>
      <c r="CM7" s="38">
        <v>58.74</v>
      </c>
      <c r="CN7" s="38">
        <v>61.03</v>
      </c>
      <c r="CO7" s="38">
        <v>62.88</v>
      </c>
      <c r="CP7" s="38">
        <v>61.47</v>
      </c>
      <c r="CQ7" s="38">
        <v>61.58</v>
      </c>
      <c r="CR7" s="38">
        <v>54.67</v>
      </c>
      <c r="CS7" s="38">
        <v>53.51</v>
      </c>
      <c r="CT7" s="38">
        <v>53.5</v>
      </c>
      <c r="CU7" s="38">
        <v>52.58</v>
      </c>
      <c r="CV7" s="38">
        <v>50.94</v>
      </c>
      <c r="CW7" s="38">
        <v>59.64</v>
      </c>
      <c r="CX7" s="38">
        <v>81.540000000000006</v>
      </c>
      <c r="CY7" s="38">
        <v>82.73</v>
      </c>
      <c r="CZ7" s="38">
        <v>84.05</v>
      </c>
      <c r="DA7" s="38">
        <v>85.19</v>
      </c>
      <c r="DB7" s="38">
        <v>85.69</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2021-01-26T06:45:58Z</cp:lastPrinted>
  <dcterms:created xsi:type="dcterms:W3CDTF">2020-12-04T02:49:47Z</dcterms:created>
  <dcterms:modified xsi:type="dcterms:W3CDTF">2021-02-22T09:28:57Z</dcterms:modified>
  <cp:category/>
</cp:coreProperties>
</file>