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6_工業用水道事業\"/>
    </mc:Choice>
  </mc:AlternateContent>
  <xr:revisionPtr revIDLastSave="0" documentId="13_ncr:1_{7404E8FD-634B-444B-B334-F21C08095FD1}" xr6:coauthVersionLast="45" xr6:coauthVersionMax="45" xr10:uidLastSave="{00000000-0000-0000-0000-000000000000}"/>
  <workbookProtection workbookAlgorithmName="SHA-512" workbookHashValue="bpHQzlId0Vk/qXlWZn6NS7fbXL/hUUVYEmnxoIjTA2Kd7wX96NIW4t+9PzB6lBCxqr6H0IFP3nva2y8d8+tQ1g==" workbookSaltValue="dl4t3eHUpT+I1JWX+Hymbg==" workbookSpinCount="100000" lockStructure="1"/>
  <bookViews>
    <workbookView xWindow="-12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R10" i="5" l="1"/>
  <c r="BZ10" i="5"/>
  <c r="BP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OY81" i="4"/>
  <c r="MW81" i="4"/>
  <c r="JN81" i="4"/>
  <c r="EC81" i="4"/>
  <c r="CA81" i="4"/>
  <c r="AZ81" i="4"/>
  <c r="Y81" i="4"/>
  <c r="NX80" i="4"/>
  <c r="KO80" i="4"/>
  <c r="JN80" i="4"/>
  <c r="IM80" i="4"/>
  <c r="GK80" i="4"/>
  <c r="DB80" i="4"/>
  <c r="RA79" i="4"/>
  <c r="PZ79" i="4"/>
  <c r="OY79" i="4"/>
  <c r="NX79" i="4"/>
  <c r="MW79" i="4"/>
  <c r="JN79" i="4"/>
  <c r="IM79" i="4"/>
  <c r="HL79" i="4"/>
  <c r="DB79" i="4"/>
  <c r="CA79" i="4"/>
  <c r="RH56" i="4"/>
  <c r="QN56" i="4"/>
  <c r="OZ56" i="4"/>
  <c r="OF56" i="4"/>
  <c r="MN56" i="4"/>
  <c r="JL56" i="4"/>
  <c r="GZ56" i="4"/>
  <c r="GF56" i="4"/>
  <c r="FL56" i="4"/>
  <c r="BL56" i="4"/>
  <c r="RH55" i="4"/>
  <c r="QN55" i="4"/>
  <c r="PT55" i="4"/>
  <c r="OZ55" i="4"/>
  <c r="OF55" i="4"/>
  <c r="MN55" i="4"/>
  <c r="KF55" i="4"/>
  <c r="JL55" i="4"/>
  <c r="HT55" i="4"/>
  <c r="GZ55" i="4"/>
  <c r="GF55" i="4"/>
  <c r="FL55" i="4"/>
  <c r="ER55" i="4"/>
  <c r="CF55" i="4"/>
  <c r="BL55" i="4"/>
  <c r="QN54" i="4"/>
  <c r="MN54" i="4"/>
  <c r="LT54" i="4"/>
  <c r="KZ54" i="4"/>
  <c r="KF54" i="4"/>
  <c r="JL54" i="4"/>
  <c r="GZ54" i="4"/>
  <c r="GF54" i="4"/>
  <c r="FL54" i="4"/>
  <c r="CF54" i="4"/>
  <c r="BL54" i="4"/>
  <c r="RH33" i="4"/>
  <c r="QN33" i="4"/>
  <c r="OZ33" i="4"/>
  <c r="OF33" i="4"/>
  <c r="MN33" i="4"/>
  <c r="JL33" i="4"/>
  <c r="GZ33" i="4"/>
  <c r="GF33" i="4"/>
  <c r="FL33" i="4"/>
  <c r="BL33" i="4"/>
  <c r="RH32" i="4"/>
  <c r="QN32" i="4"/>
  <c r="PT32" i="4"/>
  <c r="OZ32" i="4"/>
  <c r="OF32" i="4"/>
  <c r="MN32" i="4"/>
  <c r="KF32" i="4"/>
  <c r="JL32" i="4"/>
  <c r="HT32" i="4"/>
  <c r="GZ32" i="4"/>
  <c r="GF32" i="4"/>
  <c r="ER32" i="4"/>
  <c r="CF32" i="4"/>
  <c r="BL32" i="4"/>
  <c r="AR32" i="4"/>
  <c r="QN31" i="4"/>
  <c r="PT31" i="4"/>
  <c r="LT31" i="4"/>
  <c r="HT31" i="4"/>
  <c r="GZ31" i="4"/>
  <c r="GF31" i="4"/>
  <c r="FL31" i="4"/>
  <c r="ER31" i="4"/>
  <c r="CF31" i="4"/>
  <c r="BL31" i="4"/>
  <c r="AR31" i="4"/>
  <c r="LZ10" i="4"/>
  <c r="IT10" i="4"/>
  <c r="FN10" i="4"/>
  <c r="CH10" i="4"/>
  <c r="B10" i="4"/>
  <c r="PF8" i="4"/>
  <c r="LZ8" i="4"/>
  <c r="IT8" i="4"/>
  <c r="FN8" i="4"/>
  <c r="CH8" i="4"/>
  <c r="B8" i="4"/>
  <c r="B5" i="4"/>
  <c r="JL31" i="4" l="1"/>
  <c r="MN31" i="4"/>
  <c r="CF33" i="4"/>
  <c r="KF33" i="4"/>
  <c r="OF54" i="4"/>
  <c r="RH54" i="4"/>
  <c r="CF56" i="4"/>
  <c r="KF56" i="4"/>
  <c r="Y80" i="4"/>
  <c r="EC80" i="4"/>
  <c r="OY80" i="4"/>
  <c r="GK81" i="4"/>
  <c r="KO81" i="4"/>
  <c r="KF31" i="4"/>
  <c r="OF31" i="4"/>
  <c r="RH31" i="4"/>
  <c r="KZ32" i="4"/>
  <c r="X33" i="4"/>
  <c r="CZ33" i="4"/>
  <c r="KZ33" i="4"/>
  <c r="X54" i="4"/>
  <c r="CZ54" i="4"/>
  <c r="OZ54" i="4"/>
  <c r="X55" i="4"/>
  <c r="CZ55" i="4"/>
  <c r="KZ55" i="4"/>
  <c r="X56" i="4"/>
  <c r="CZ56" i="4"/>
  <c r="KZ56" i="4"/>
  <c r="Y79" i="4"/>
  <c r="EC79" i="4"/>
  <c r="AZ80" i="4"/>
  <c r="PZ80" i="4"/>
  <c r="HL81" i="4"/>
  <c r="AH10" i="5"/>
  <c r="CJ10" i="5"/>
  <c r="X31" i="4"/>
  <c r="CZ31" i="4"/>
  <c r="KZ31" i="4"/>
  <c r="OZ31" i="4"/>
  <c r="X32" i="4"/>
  <c r="CZ32" i="4"/>
  <c r="LT32" i="4"/>
  <c r="AR33" i="4"/>
  <c r="ER33" i="4"/>
  <c r="HT33" i="4"/>
  <c r="LT33" i="4"/>
  <c r="PT33" i="4"/>
  <c r="AR54" i="4"/>
  <c r="ER54" i="4"/>
  <c r="HT54" i="4"/>
  <c r="PT54" i="4"/>
  <c r="AR55" i="4"/>
  <c r="LT55" i="4"/>
  <c r="AR56" i="4"/>
  <c r="ER56" i="4"/>
  <c r="HT56" i="4"/>
  <c r="LT56" i="4"/>
  <c r="PT56" i="4"/>
  <c r="AZ79" i="4"/>
  <c r="GK79" i="4"/>
  <c r="KO79" i="4"/>
  <c r="CA80" i="4"/>
  <c r="HL80" i="4"/>
  <c r="MW80" i="4"/>
  <c r="RA80" i="4"/>
  <c r="DB81" i="4"/>
  <c r="IM81" i="4"/>
  <c r="NX81" i="4"/>
  <c r="AR10" i="5"/>
  <c r="DH10" i="5"/>
  <c r="V10" i="5"/>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BB10" i="5"/>
  <c r="BF10" i="5"/>
  <c r="CT10" i="5"/>
  <c r="CX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<sst xmlns="http://schemas.openxmlformats.org/spreadsheetml/2006/main" count="262" uniqueCount="106">
  <si>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</si>
  <si>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</si>
  <si>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</si>
  <si>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</si>
  <si>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</si>
  <si>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</si>
  <si>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</si>
  <si>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</si>
  <si>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</si>
  <si>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</si>
  <si>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</si>
  <si>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</si>
  <si>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</si>
  <si>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</si>
  <si>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</si>
  <si>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</si>
  <si>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</si>
  <si>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</si>
  <si>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</si>
  <si>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</si>
  <si>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</si>
  <si>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</si>
  <si>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</si>
  <si>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</si>
  <si>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</si>
  <si>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</si>
  <si>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</si>
  <si>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</si>
  <si>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</si>
  <si>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</si>
  <si>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</si>
  <si>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</si>
  <si>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</si>
  <si>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</si>
  <si>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</si>
  <si>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</si>
  <si>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</si>
  <si>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</si>
  <si>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</si>
  <si>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</si>
  <si>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</si>
  <si>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</si>
  <si>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</si>
  <si>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</si>
  <si>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</si>
  <si>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</si>
  <si>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</si>
  <si>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</si>
  <si>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</si>
  <si>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</si>
  <si>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</si>
  <si>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</si>
  <si>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</si>
  <si>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</si>
  <si>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</si>
  <si>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</si>
  <si>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</si>
  <si>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</si>
  <si>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</si>
  <si>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</si>
  <si>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</si>
  <si>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</si>
  <si>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</si>
  <si>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</si>
  <si>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</si>
  <si>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</si>
  <si>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</si>
  <si>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</si>
  <si>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</si>
  <si>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</si>
  <si>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</si>
  <si>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</si>
  <si>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</si>
  <si>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</si>
  <si>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</si>
  <si>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</si>
  <si>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</si>
  <si>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</si>
  <si>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</si>
  <si>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</si>
  <si>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</si>
  <si>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</si>
  <si>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</si>
  <si>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</si>
  <si>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</si>
  <si>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</si>
  <si>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</si>
  <si>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</si>
  <si>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</si>
  <si>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</si>
  <si>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</si>
  <si>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</si>
  <si>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</si>
  <si>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</si>
  <si>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</si>
  <si>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</si>
  <si>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</si>
  <si>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</si>
  <si>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</si>
  <si>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</si>
  <si>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</si>
  <si>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</si>
  <si>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</si>
  <si>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②累積欠損金比率については、累積欠損金や不良債権は発生しておりません。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⑤料金回収率については、平均値より下回っており今後も回収率の向上に努める。
⑥給水原価については、H26からは平均値より上回っており、今後も投資の効率化や維持管理費の削減などの経営改善が必要である。
⑦施設利用率については、平均値より下回っており施設利用率は下降傾向で推移している。
⑧契約率については、平均値より下回っているため、今後も経営改善を図っていく必要がある。</t>
    <rPh sb="34" eb="35">
      <t>シタ</t>
    </rPh>
    <rPh sb="44" eb="46">
      <t>キュウスイ</t>
    </rPh>
    <rPh sb="46" eb="48">
      <t>イガイ</t>
    </rPh>
    <rPh sb="49" eb="51">
      <t>シュウニュウ</t>
    </rPh>
    <rPh sb="52" eb="54">
      <t>イゾン</t>
    </rPh>
    <rPh sb="61" eb="63">
      <t>コンゴ</t>
    </rPh>
    <rPh sb="64" eb="65">
      <t>ヒ</t>
    </rPh>
    <rPh sb="66" eb="67">
      <t>ツヅ</t>
    </rPh>
    <rPh sb="68" eb="70">
      <t>ケイエイ</t>
    </rPh>
    <rPh sb="70" eb="72">
      <t>カイゼン</t>
    </rPh>
    <rPh sb="73" eb="74">
      <t>ハカ</t>
    </rPh>
    <rPh sb="78" eb="80">
      <t>ヒツヨウ</t>
    </rPh>
    <rPh sb="237" eb="238">
      <t>シタ</t>
    </rPh>
    <rPh sb="280" eb="281">
      <t>ウエ</t>
    </rPh>
    <rPh sb="337" eb="338">
      <t>シタ</t>
    </rPh>
    <rPh sb="349" eb="351">
      <t>カコウ</t>
    </rPh>
    <rPh sb="363" eb="365">
      <t>ケイヤク</t>
    </rPh>
    <rPh sb="377" eb="378">
      <t>シタ</t>
    </rPh>
    <rPh sb="389" eb="391">
      <t>ケイエイ</t>
    </rPh>
    <rPh sb="391" eb="393">
      <t>カイゼン</t>
    </rPh>
    <rPh sb="394" eb="395">
      <t>ハカ</t>
    </rPh>
    <rPh sb="399" eb="401">
      <t>ヒツヨウ</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</si>
  <si>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rPh sb="23" eb="24">
      <t>シタ</t>
    </rPh>
    <rPh sb="34" eb="36">
      <t>キョウヨウ</t>
    </rPh>
    <rPh sb="36" eb="38">
      <t>カイシ</t>
    </rPh>
    <rPh sb="40" eb="41">
      <t>ヒ</t>
    </rPh>
    <rPh sb="42" eb="43">
      <t>アサ</t>
    </rPh>
    <rPh sb="76" eb="78">
      <t>トウガイ</t>
    </rPh>
    <rPh sb="78" eb="79">
      <t>チ</t>
    </rPh>
    <phoneticPr fontId="5"/>
  </si>
  <si>
    <t>経営状況の収益性などは概ね良好と判断できるが、一般会計からの繰入金で賄われている状況である。また、供用開始から日が浅いため早急な施設更新はないが、今後も引き続き長期計画で経営改善を図っていくために、経費の削減等に努めていく。</t>
    <rPh sb="23" eb="25">
      <t>イッパン</t>
    </rPh>
    <rPh sb="25" eb="27">
      <t>カイケイ</t>
    </rPh>
    <rPh sb="30" eb="32">
      <t>クリイレ</t>
    </rPh>
    <rPh sb="32" eb="33">
      <t>キン</t>
    </rPh>
    <rPh sb="34" eb="35">
      <t>マカナ</t>
    </rPh>
    <rPh sb="40" eb="42">
      <t>ジョウキョウ</t>
    </rPh>
    <rPh sb="49" eb="51">
      <t>キョウヨウ</t>
    </rPh>
    <rPh sb="51" eb="53">
      <t>カイシ</t>
    </rPh>
    <rPh sb="55" eb="56">
      <t>ヒ</t>
    </rPh>
    <rPh sb="57" eb="58">
      <t>アサ</t>
    </rPh>
    <rPh sb="61" eb="63">
      <t>ソウキュウ</t>
    </rPh>
    <rPh sb="64" eb="66">
      <t>シセツ</t>
    </rPh>
    <rPh sb="66" eb="68">
      <t>コウシン</t>
    </rPh>
    <rPh sb="73" eb="75">
      <t>コンゴ</t>
    </rPh>
    <rPh sb="76" eb="77">
      <t>ヒ</t>
    </rPh>
    <rPh sb="78" eb="79">
      <t>ツヅ</t>
    </rPh>
    <rPh sb="80" eb="82">
      <t>チョウキ</t>
    </rPh>
    <rPh sb="82" eb="84">
      <t>ケイカク</t>
    </rPh>
    <rPh sb="85" eb="87">
      <t>ケイエイ</t>
    </rPh>
    <rPh sb="87" eb="89">
      <t>カイゼン</t>
    </rPh>
    <rPh sb="90" eb="9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</si>
</sst>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6.12</c:v>
                </c:pt>
                <c:pt idx="1">
                  <c:v>9.18</c:v>
                </c:pt>
                <c:pt idx="2">
                  <c:v>12.19</c:v>
                </c:pt>
                <c:pt idx="3">
                  <c:v>15.23</c:v>
                </c:pt>
                <c:pt idx="4">
                  <c:v>18.28</c:v>
                </c:pt>
              </c:numCache>
            </c:numRef>
          </c:val>
          <c:extLst>
            <c:ext xmlns:c16="http://schemas.microsoft.com/office/drawing/2014/chart" uri="{C3380CC4-5D6E-409C-BE32-E72D297353CC}">
              <c16:uniqueId val="{00000000-8EA0-4475-8995-926A154375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8EA0-4475-8995-926A154375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0F-4B5A-853B-9292BB231F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BB0F-4B5A-853B-9292BB231F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105.44</c:v>
                </c:pt>
                <c:pt idx="1">
                  <c:v>107.2</c:v>
                </c:pt>
                <c:pt idx="2">
                  <c:v>105.62</c:v>
                </c:pt>
                <c:pt idx="3">
                  <c:v>104.8</c:v>
                </c:pt>
                <c:pt idx="4">
                  <c:v>101.66</c:v>
                </c:pt>
              </c:numCache>
            </c:numRef>
          </c:val>
          <c:extLst>
            <c:ext xmlns:c16="http://schemas.microsoft.com/office/drawing/2014/chart" uri="{C3380CC4-5D6E-409C-BE32-E72D297353CC}">
              <c16:uniqueId val="{00000000-A4FD-4EE7-BB9B-A060DA9AB9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A4FD-4EE7-BB9B-A060DA9AB9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EA-44D8-A536-F517C4C547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9BEA-44D8-A536-F517C4C5475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37-442C-8DA2-CB164A7B97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6A37-442C-8DA2-CB164A7B97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6287.06</c:v>
                </c:pt>
                <c:pt idx="1">
                  <c:v>49712.62</c:v>
                </c:pt>
                <c:pt idx="2">
                  <c:v>694.11</c:v>
                </c:pt>
                <c:pt idx="3">
                  <c:v>794.5</c:v>
                </c:pt>
                <c:pt idx="4">
                  <c:v>873.15</c:v>
                </c:pt>
              </c:numCache>
            </c:numRef>
          </c:val>
          <c:extLst>
            <c:ext xmlns:c16="http://schemas.microsoft.com/office/drawing/2014/chart" uri="{C3380CC4-5D6E-409C-BE32-E72D297353CC}">
              <c16:uniqueId val="{00000000-83F4-42D7-9E57-4A46DFEE61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83F4-42D7-9E57-4A46DFEE61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3004.09</c:v>
                </c:pt>
                <c:pt idx="1">
                  <c:v>3004.09</c:v>
                </c:pt>
                <c:pt idx="2">
                  <c:v>3004.09</c:v>
                </c:pt>
                <c:pt idx="3">
                  <c:v>2904.89</c:v>
                </c:pt>
                <c:pt idx="4">
                  <c:v>2788.73</c:v>
                </c:pt>
              </c:numCache>
            </c:numRef>
          </c:val>
          <c:extLst>
            <c:ext xmlns:c16="http://schemas.microsoft.com/office/drawing/2014/chart" uri="{C3380CC4-5D6E-409C-BE32-E72D297353CC}">
              <c16:uniqueId val="{00000000-7E6D-4CC1-ACA6-AB7EB83E13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7E6D-4CC1-ACA6-AB7EB83E13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63.48</c:v>
                </c:pt>
                <c:pt idx="1">
                  <c:v>64.11</c:v>
                </c:pt>
                <c:pt idx="2">
                  <c:v>63.35</c:v>
                </c:pt>
                <c:pt idx="3">
                  <c:v>64.989999999999995</c:v>
                </c:pt>
                <c:pt idx="4">
                  <c:v>65.34</c:v>
                </c:pt>
              </c:numCache>
            </c:numRef>
          </c:val>
          <c:extLst>
            <c:ext xmlns:c16="http://schemas.microsoft.com/office/drawing/2014/chart" uri="{C3380CC4-5D6E-409C-BE32-E72D297353CC}">
              <c16:uniqueId val="{00000000-CBD7-4C15-B938-A3C863F267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CBD7-4C15-B938-A3C863F267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689.95</c:v>
                </c:pt>
                <c:pt idx="1">
                  <c:v>1081.75</c:v>
                </c:pt>
                <c:pt idx="2">
                  <c:v>1094.67</c:v>
                </c:pt>
                <c:pt idx="3">
                  <c:v>1280.5999999999999</c:v>
                </c:pt>
                <c:pt idx="4">
                  <c:v>1280.5999999999999</c:v>
                </c:pt>
              </c:numCache>
            </c:numRef>
          </c:val>
          <c:extLst>
            <c:ext xmlns:c16="http://schemas.microsoft.com/office/drawing/2014/chart" uri="{C3380CC4-5D6E-409C-BE32-E72D297353CC}">
              <c16:uniqueId val="{00000000-1BC5-4C53-8DA7-1010208546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1BC5-4C53-8DA7-1010208546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5.2</c:v>
                </c:pt>
                <c:pt idx="1">
                  <c:v>3.4</c:v>
                </c:pt>
                <c:pt idx="2">
                  <c:v>3.2</c:v>
                </c:pt>
                <c:pt idx="3">
                  <c:v>2.7</c:v>
                </c:pt>
                <c:pt idx="4">
                  <c:v>2.6</c:v>
                </c:pt>
              </c:numCache>
            </c:numRef>
          </c:val>
          <c:extLst>
            <c:ext xmlns:c16="http://schemas.microsoft.com/office/drawing/2014/chart" uri="{C3380CC4-5D6E-409C-BE32-E72D297353CC}">
              <c16:uniqueId val="{00000000-D97E-4958-9500-20A40CB00B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D97E-4958-9500-20A40CB00B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7AC1-4D68-9B14-E04D6DCD878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7AC1-4D68-9B14-E04D6DCD878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TB48" sqref="TB48"/>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長崎県　波佐見町</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1000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26</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21</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400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103</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105.44</v>
      </c>
      <c r="Y32" s="129"/>
      <c r="Z32" s="129"/>
      <c r="AA32" s="129"/>
      <c r="AB32" s="129"/>
      <c r="AC32" s="129"/>
      <c r="AD32" s="129"/>
      <c r="AE32" s="129"/>
      <c r="AF32" s="129"/>
      <c r="AG32" s="129"/>
      <c r="AH32" s="129"/>
      <c r="AI32" s="129"/>
      <c r="AJ32" s="129"/>
      <c r="AK32" s="129"/>
      <c r="AL32" s="129"/>
      <c r="AM32" s="129"/>
      <c r="AN32" s="129"/>
      <c r="AO32" s="129"/>
      <c r="AP32" s="129"/>
      <c r="AQ32" s="130"/>
      <c r="AR32" s="128">
        <f>データ!U6</f>
        <v>107.2</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105.62</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104.8</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101.66</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6287.06</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49712.62</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694.11</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794.5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873.15</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3004.09</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3004.09</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3004.09</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2904.89</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2788.73</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118.03</v>
      </c>
      <c r="Y33" s="129"/>
      <c r="Z33" s="129"/>
      <c r="AA33" s="129"/>
      <c r="AB33" s="129"/>
      <c r="AC33" s="129"/>
      <c r="AD33" s="129"/>
      <c r="AE33" s="129"/>
      <c r="AF33" s="129"/>
      <c r="AG33" s="129"/>
      <c r="AH33" s="129"/>
      <c r="AI33" s="129"/>
      <c r="AJ33" s="129"/>
      <c r="AK33" s="129"/>
      <c r="AL33" s="129"/>
      <c r="AM33" s="129"/>
      <c r="AN33" s="129"/>
      <c r="AO33" s="129"/>
      <c r="AP33" s="129"/>
      <c r="AQ33" s="130"/>
      <c r="AR33" s="128">
        <f>データ!Z6</f>
        <v>120</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113.67</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110.79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108.76</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101.87</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115.82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118.97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121.15</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125.8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742.59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549.77</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730.25</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868.31</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732.52</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430.97</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536.28</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514.66</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504.81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498.01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63.48</v>
      </c>
      <c r="Y55" s="129"/>
      <c r="Z55" s="129"/>
      <c r="AA55" s="129"/>
      <c r="AB55" s="129"/>
      <c r="AC55" s="129"/>
      <c r="AD55" s="129"/>
      <c r="AE55" s="129"/>
      <c r="AF55" s="129"/>
      <c r="AG55" s="129"/>
      <c r="AH55" s="129"/>
      <c r="AI55" s="129"/>
      <c r="AJ55" s="129"/>
      <c r="AK55" s="129"/>
      <c r="AL55" s="129"/>
      <c r="AM55" s="129"/>
      <c r="AN55" s="129"/>
      <c r="AO55" s="129"/>
      <c r="AP55" s="129"/>
      <c r="AQ55" s="130"/>
      <c r="AR55" s="128">
        <f>データ!BM6</f>
        <v>64.11</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63.35</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64.989999999999995</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65.34</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689.95</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1081.75</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1094.67</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1280.5999999999999</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1280.5999999999999</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5.2</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3.4</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3.2</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2.7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2.6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40</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40</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40</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40</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40</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100.16</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100.54</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95.99</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94.91</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90.22</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42.5</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42.19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44.55</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47.36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49.94</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35.909999999999997</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35.54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35.24</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35.22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34.92</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52.54</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50.81</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50.28</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51.42</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50.9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59" t="s">
        <v>105</v>
      </c>
      <c r="SN68" s="160"/>
      <c r="SO68" s="160"/>
      <c r="SP68" s="160"/>
      <c r="SQ68" s="160"/>
      <c r="SR68" s="160"/>
      <c r="SS68" s="160"/>
      <c r="ST68" s="160"/>
      <c r="SU68" s="160"/>
      <c r="SV68" s="160"/>
      <c r="SW68" s="160"/>
      <c r="SX68" s="160"/>
      <c r="SY68" s="160"/>
      <c r="SZ68" s="160"/>
      <c r="TA68" s="161"/>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59"/>
      <c r="SN69" s="160"/>
      <c r="SO69" s="160"/>
      <c r="SP69" s="160"/>
      <c r="SQ69" s="160"/>
      <c r="SR69" s="160"/>
      <c r="SS69" s="160"/>
      <c r="ST69" s="160"/>
      <c r="SU69" s="160"/>
      <c r="SV69" s="160"/>
      <c r="SW69" s="160"/>
      <c r="SX69" s="160"/>
      <c r="SY69" s="160"/>
      <c r="SZ69" s="160"/>
      <c r="TA69" s="161"/>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59"/>
      <c r="SN70" s="160"/>
      <c r="SO70" s="160"/>
      <c r="SP70" s="160"/>
      <c r="SQ70" s="160"/>
      <c r="SR70" s="160"/>
      <c r="SS70" s="160"/>
      <c r="ST70" s="160"/>
      <c r="SU70" s="160"/>
      <c r="SV70" s="160"/>
      <c r="SW70" s="160"/>
      <c r="SX70" s="160"/>
      <c r="SY70" s="160"/>
      <c r="SZ70" s="160"/>
      <c r="TA70" s="161"/>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59"/>
      <c r="SN71" s="160"/>
      <c r="SO71" s="160"/>
      <c r="SP71" s="160"/>
      <c r="SQ71" s="160"/>
      <c r="SR71" s="160"/>
      <c r="SS71" s="160"/>
      <c r="ST71" s="160"/>
      <c r="SU71" s="160"/>
      <c r="SV71" s="160"/>
      <c r="SW71" s="160"/>
      <c r="SX71" s="160"/>
      <c r="SY71" s="160"/>
      <c r="SZ71" s="160"/>
      <c r="TA71" s="161"/>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59"/>
      <c r="SN72" s="160"/>
      <c r="SO72" s="160"/>
      <c r="SP72" s="160"/>
      <c r="SQ72" s="160"/>
      <c r="SR72" s="160"/>
      <c r="SS72" s="160"/>
      <c r="ST72" s="160"/>
      <c r="SU72" s="160"/>
      <c r="SV72" s="160"/>
      <c r="SW72" s="160"/>
      <c r="SX72" s="160"/>
      <c r="SY72" s="160"/>
      <c r="SZ72" s="160"/>
      <c r="TA72" s="161"/>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59"/>
      <c r="SN73" s="160"/>
      <c r="SO73" s="160"/>
      <c r="SP73" s="160"/>
      <c r="SQ73" s="160"/>
      <c r="SR73" s="160"/>
      <c r="SS73" s="160"/>
      <c r="ST73" s="160"/>
      <c r="SU73" s="160"/>
      <c r="SV73" s="160"/>
      <c r="SW73" s="160"/>
      <c r="SX73" s="160"/>
      <c r="SY73" s="160"/>
      <c r="SZ73" s="160"/>
      <c r="TA73" s="161"/>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59"/>
      <c r="SN74" s="160"/>
      <c r="SO74" s="160"/>
      <c r="SP74" s="160"/>
      <c r="SQ74" s="160"/>
      <c r="SR74" s="160"/>
      <c r="SS74" s="160"/>
      <c r="ST74" s="160"/>
      <c r="SU74" s="160"/>
      <c r="SV74" s="160"/>
      <c r="SW74" s="160"/>
      <c r="SX74" s="160"/>
      <c r="SY74" s="160"/>
      <c r="SZ74" s="160"/>
      <c r="TA74" s="161"/>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59"/>
      <c r="SN75" s="160"/>
      <c r="SO75" s="160"/>
      <c r="SP75" s="160"/>
      <c r="SQ75" s="160"/>
      <c r="SR75" s="160"/>
      <c r="SS75" s="160"/>
      <c r="ST75" s="160"/>
      <c r="SU75" s="160"/>
      <c r="SV75" s="160"/>
      <c r="SW75" s="160"/>
      <c r="SX75" s="160"/>
      <c r="SY75" s="160"/>
      <c r="SZ75" s="160"/>
      <c r="TA75" s="161"/>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59"/>
      <c r="SN76" s="160"/>
      <c r="SO76" s="160"/>
      <c r="SP76" s="160"/>
      <c r="SQ76" s="160"/>
      <c r="SR76" s="160"/>
      <c r="SS76" s="160"/>
      <c r="ST76" s="160"/>
      <c r="SU76" s="160"/>
      <c r="SV76" s="160"/>
      <c r="SW76" s="160"/>
      <c r="SX76" s="160"/>
      <c r="SY76" s="160"/>
      <c r="SZ76" s="160"/>
      <c r="TA76" s="161"/>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59"/>
      <c r="SN77" s="160"/>
      <c r="SO77" s="160"/>
      <c r="SP77" s="160"/>
      <c r="SQ77" s="160"/>
      <c r="SR77" s="160"/>
      <c r="SS77" s="160"/>
      <c r="ST77" s="160"/>
      <c r="SU77" s="160"/>
      <c r="SV77" s="160"/>
      <c r="SW77" s="160"/>
      <c r="SX77" s="160"/>
      <c r="SY77" s="160"/>
      <c r="SZ77" s="160"/>
      <c r="TA77" s="161"/>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59"/>
      <c r="SN78" s="160"/>
      <c r="SO78" s="160"/>
      <c r="SP78" s="160"/>
      <c r="SQ78" s="160"/>
      <c r="SR78" s="160"/>
      <c r="SS78" s="160"/>
      <c r="ST78" s="160"/>
      <c r="SU78" s="160"/>
      <c r="SV78" s="160"/>
      <c r="SW78" s="160"/>
      <c r="SX78" s="160"/>
      <c r="SY78" s="160"/>
      <c r="SZ78" s="160"/>
      <c r="TA78" s="161"/>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59"/>
      <c r="SN79" s="160"/>
      <c r="SO79" s="160"/>
      <c r="SP79" s="160"/>
      <c r="SQ79" s="160"/>
      <c r="SR79" s="160"/>
      <c r="SS79" s="160"/>
      <c r="ST79" s="160"/>
      <c r="SU79" s="160"/>
      <c r="SV79" s="160"/>
      <c r="SW79" s="160"/>
      <c r="SX79" s="160"/>
      <c r="SY79" s="160"/>
      <c r="SZ79" s="160"/>
      <c r="TA79" s="161"/>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6.12</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9.18</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12.19</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15.23</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18.28</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59"/>
      <c r="SN80" s="160"/>
      <c r="SO80" s="160"/>
      <c r="SP80" s="160"/>
      <c r="SQ80" s="160"/>
      <c r="SR80" s="160"/>
      <c r="SS80" s="160"/>
      <c r="ST80" s="160"/>
      <c r="SU80" s="160"/>
      <c r="SV80" s="160"/>
      <c r="SW80" s="160"/>
      <c r="SX80" s="160"/>
      <c r="SY80" s="160"/>
      <c r="SZ80" s="160"/>
      <c r="TA80" s="161"/>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53.92</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53.32</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53.4</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53.49</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54.3</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3.4</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3.56</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3.46</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4.66</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0.19</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0.06</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0.13</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0.02</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59"/>
      <c r="SN81" s="160"/>
      <c r="SO81" s="160"/>
      <c r="SP81" s="160"/>
      <c r="SQ81" s="160"/>
      <c r="SR81" s="160"/>
      <c r="SS81" s="160"/>
      <c r="ST81" s="160"/>
      <c r="SU81" s="160"/>
      <c r="SV81" s="160"/>
      <c r="SW81" s="160"/>
      <c r="SX81" s="160"/>
      <c r="SY81" s="160"/>
      <c r="SZ81" s="160"/>
      <c r="TA81" s="161"/>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59"/>
      <c r="SN82" s="160"/>
      <c r="SO82" s="160"/>
      <c r="SP82" s="160"/>
      <c r="SQ82" s="160"/>
      <c r="SR82" s="160"/>
      <c r="SS82" s="160"/>
      <c r="ST82" s="160"/>
      <c r="SU82" s="160"/>
      <c r="SV82" s="160"/>
      <c r="SW82" s="160"/>
      <c r="SX82" s="160"/>
      <c r="SY82" s="160"/>
      <c r="SZ82" s="160"/>
      <c r="TA82" s="16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59"/>
      <c r="SN83" s="160"/>
      <c r="SO83" s="160"/>
      <c r="SP83" s="160"/>
      <c r="SQ83" s="160"/>
      <c r="SR83" s="160"/>
      <c r="SS83" s="160"/>
      <c r="ST83" s="160"/>
      <c r="SU83" s="160"/>
      <c r="SV83" s="160"/>
      <c r="SW83" s="160"/>
      <c r="SX83" s="160"/>
      <c r="SY83" s="160"/>
      <c r="SZ83" s="160"/>
      <c r="TA83" s="16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59"/>
      <c r="SN84" s="160"/>
      <c r="SO84" s="160"/>
      <c r="SP84" s="160"/>
      <c r="SQ84" s="160"/>
      <c r="SR84" s="160"/>
      <c r="SS84" s="160"/>
      <c r="ST84" s="160"/>
      <c r="SU84" s="160"/>
      <c r="SV84" s="160"/>
      <c r="SW84" s="160"/>
      <c r="SX84" s="160"/>
      <c r="SY84" s="160"/>
      <c r="SZ84" s="160"/>
      <c r="TA84" s="16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62"/>
      <c r="SN85" s="163"/>
      <c r="SO85" s="163"/>
      <c r="SP85" s="163"/>
      <c r="SQ85" s="163"/>
      <c r="SR85" s="163"/>
      <c r="SS85" s="163"/>
      <c r="ST85" s="163"/>
      <c r="SU85" s="163"/>
      <c r="SV85" s="163"/>
      <c r="SW85" s="163"/>
      <c r="SX85" s="163"/>
      <c r="SY85" s="163"/>
      <c r="SZ85" s="163"/>
      <c r="TA85" s="16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【119.03】</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【25.49】</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【420.52】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【238.81】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【115.00】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【18.60】</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01X7HfiM1vL4Rp1+hN/RsMJms+DGK+AuN1Y0DzZ6NhDRknTd3JklVldGq1nw2asoPrfGmYCFOnd4o/4Qu/ZH5g==" saltValue="fzecC0zspLoVLxZkm2WawA=="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105.44</v>
      </c>
      <c r="U6" s="52">
        <f>U7</f>
        <v>107.2</v>
      </c>
      <c r="V6" s="52">
        <f>V7</f>
        <v>105.62</v>
      </c>
      <c r="W6" s="52">
        <f>W7</f>
        <v>104.8</v>
      </c>
      <c r="X6" s="52">
        <f t="shared" si="3"/>
        <v>101.66</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6287.06</v>
      </c>
      <c r="AQ6" s="52">
        <f>AQ7</f>
        <v>49712.62</v>
      </c>
      <c r="AR6" s="52">
        <f>AR7</f>
        <v>694.11</v>
      </c>
      <c r="AS6" s="52">
        <f>AS7</f>
        <v>794.5</v>
      </c>
      <c r="AT6" s="52">
        <f t="shared" si="3"/>
        <v>873.15</v>
      </c>
      <c r="AU6" s="52">
        <f t="shared" si="3"/>
        <v>742.59</v>
      </c>
      <c r="AV6" s="52">
        <f t="shared" si="3"/>
        <v>549.77</v>
      </c>
      <c r="AW6" s="52">
        <f t="shared" si="3"/>
        <v>730.25</v>
      </c>
      <c r="AX6" s="52">
        <f t="shared" si="3"/>
        <v>868.31</v>
      </c>
      <c r="AY6" s="52">
        <f t="shared" si="3"/>
        <v>732.52</v>
      </c>
      <c r="AZ6" s="50" t="str">
        <f>IF(AZ7="-","【-】","【"&amp;SUBSTITUTE(TEXT(AZ7,"#,##0.00"),"-","△")&amp;"】")</f>
        <v>【420.52】</v>
      </c>
      <c r="BA6" s="52">
        <f t="shared" si="3"/>
        <v>3004.09</v>
      </c>
      <c r="BB6" s="52">
        <f>BB7</f>
        <v>3004.09</v>
      </c>
      <c r="BC6" s="52">
        <f>BC7</f>
        <v>3004.09</v>
      </c>
      <c r="BD6" s="52">
        <f>BD7</f>
        <v>2904.89</v>
      </c>
      <c r="BE6" s="52">
        <f t="shared" si="3"/>
        <v>2788.73</v>
      </c>
      <c r="BF6" s="52">
        <f t="shared" si="3"/>
        <v>430.97</v>
      </c>
      <c r="BG6" s="52">
        <f t="shared" si="3"/>
        <v>536.28</v>
      </c>
      <c r="BH6" s="52">
        <f t="shared" si="3"/>
        <v>514.66</v>
      </c>
      <c r="BI6" s="52">
        <f t="shared" si="3"/>
        <v>504.81</v>
      </c>
      <c r="BJ6" s="52">
        <f t="shared" si="3"/>
        <v>498.01</v>
      </c>
      <c r="BK6" s="50" t="str">
        <f>IF(BK7="-","【-】","【"&amp;SUBSTITUTE(TEXT(BK7,"#,##0.00"),"-","△")&amp;"】")</f>
        <v>【238.81】</v>
      </c>
      <c r="BL6" s="52">
        <f t="shared" si="3"/>
        <v>63.48</v>
      </c>
      <c r="BM6" s="52">
        <f>BM7</f>
        <v>64.11</v>
      </c>
      <c r="BN6" s="52">
        <f>BN7</f>
        <v>63.35</v>
      </c>
      <c r="BO6" s="52">
        <f>BO7</f>
        <v>64.989999999999995</v>
      </c>
      <c r="BP6" s="52">
        <f t="shared" si="3"/>
        <v>65.34</v>
      </c>
      <c r="BQ6" s="52">
        <f t="shared" si="3"/>
        <v>100.16</v>
      </c>
      <c r="BR6" s="52">
        <f t="shared" si="3"/>
        <v>100.54</v>
      </c>
      <c r="BS6" s="52">
        <f t="shared" si="3"/>
        <v>95.99</v>
      </c>
      <c r="BT6" s="52">
        <f t="shared" si="3"/>
        <v>94.91</v>
      </c>
      <c r="BU6" s="52">
        <f t="shared" si="3"/>
        <v>90.22</v>
      </c>
      <c r="BV6" s="50" t="str">
        <f>IF(BV7="-","【-】","【"&amp;SUBSTITUTE(TEXT(BV7,"#,##0.00"),"-","△")&amp;"】")</f>
        <v>【115.00】</v>
      </c>
      <c r="BW6" s="52">
        <f t="shared" si="3"/>
        <v>689.95</v>
      </c>
      <c r="BX6" s="52">
        <f>BX7</f>
        <v>1081.75</v>
      </c>
      <c r="BY6" s="52">
        <f>BY7</f>
        <v>1094.67</v>
      </c>
      <c r="BZ6" s="52">
        <f>BZ7</f>
        <v>1280.5999999999999</v>
      </c>
      <c r="CA6" s="52">
        <f t="shared" si="3"/>
        <v>1280.5999999999999</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5.2</v>
      </c>
      <c r="CI6" s="52">
        <f>CI7</f>
        <v>3.4</v>
      </c>
      <c r="CJ6" s="52">
        <f>CJ7</f>
        <v>3.2</v>
      </c>
      <c r="CK6" s="52">
        <f>CK7</f>
        <v>2.7</v>
      </c>
      <c r="CL6" s="52">
        <f t="shared" si="5"/>
        <v>2.6</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40</v>
      </c>
      <c r="CT6" s="52">
        <f>CT7</f>
        <v>40</v>
      </c>
      <c r="CU6" s="52">
        <f>CU7</f>
        <v>40</v>
      </c>
      <c r="CV6" s="52">
        <f>CV7</f>
        <v>40</v>
      </c>
      <c r="CW6" s="52">
        <f t="shared" si="6"/>
        <v>40</v>
      </c>
      <c r="CX6" s="52">
        <f t="shared" si="6"/>
        <v>52.54</v>
      </c>
      <c r="CY6" s="52">
        <f t="shared" si="6"/>
        <v>50.81</v>
      </c>
      <c r="CZ6" s="52">
        <f t="shared" si="6"/>
        <v>50.28</v>
      </c>
      <c r="DA6" s="52">
        <f t="shared" si="6"/>
        <v>51.42</v>
      </c>
      <c r="DB6" s="52">
        <f t="shared" si="6"/>
        <v>50.9</v>
      </c>
      <c r="DC6" s="50" t="str">
        <f>IF(DC7="-","【-】","【"&amp;SUBSTITUTE(TEXT(DC7,"#,##0.00"),"-","△")&amp;"】")</f>
        <v>【77.39】</v>
      </c>
      <c r="DD6" s="52">
        <f t="shared" ref="DD6:DM6" si="7">DD7</f>
        <v>6.12</v>
      </c>
      <c r="DE6" s="52">
        <f>DE7</f>
        <v>9.18</v>
      </c>
      <c r="DF6" s="52">
        <f>DF7</f>
        <v>12.19</v>
      </c>
      <c r="DG6" s="52">
        <f>DG7</f>
        <v>15.23</v>
      </c>
      <c r="DH6" s="52">
        <f t="shared" si="7"/>
        <v>18.28</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86</v>
      </c>
      <c r="C7" s="54" t="s">
        <v>87</v>
      </c>
      <c r="D7" s="54" t="s">
        <v>88</v>
      </c>
      <c r="E7" s="54" t="s">
        <v>89</v>
      </c>
      <c r="F7" s="54" t="s">
        <v>90</v>
      </c>
      <c r="G7" s="54" t="s">
        <v>91</v>
      </c>
      <c r="H7" s="54" t="s">
        <v>92</v>
      </c>
      <c r="I7" s="54" t="s">
        <v>93</v>
      </c>
      <c r="J7" s="54" t="s">
        <v>94</v>
      </c>
      <c r="K7" s="55">
        <v>1000</v>
      </c>
      <c r="L7" s="54" t="s">
        <v>95</v>
      </c>
      <c r="M7" s="55">
        <v>1</v>
      </c>
      <c r="N7" s="55">
        <v>26</v>
      </c>
      <c r="O7" s="56" t="s">
        <v>96</v>
      </c>
      <c r="P7" s="56">
        <v>21</v>
      </c>
      <c r="Q7" s="55">
        <v>1</v>
      </c>
      <c r="R7" s="55">
        <v>400</v>
      </c>
      <c r="S7" s="54" t="s">
        <v>97</v>
      </c>
      <c r="T7" s="57">
        <v>105.44</v>
      </c>
      <c r="U7" s="57">
        <v>107.2</v>
      </c>
      <c r="V7" s="57">
        <v>105.62</v>
      </c>
      <c r="W7" s="57">
        <v>104.8</v>
      </c>
      <c r="X7" s="57">
        <v>101.66</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6287.06</v>
      </c>
      <c r="AQ7" s="57">
        <v>49712.62</v>
      </c>
      <c r="AR7" s="57">
        <v>694.11</v>
      </c>
      <c r="AS7" s="57">
        <v>794.5</v>
      </c>
      <c r="AT7" s="57">
        <v>873.15</v>
      </c>
      <c r="AU7" s="57">
        <v>742.59</v>
      </c>
      <c r="AV7" s="57">
        <v>549.77</v>
      </c>
      <c r="AW7" s="57">
        <v>730.25</v>
      </c>
      <c r="AX7" s="57">
        <v>868.31</v>
      </c>
      <c r="AY7" s="57">
        <v>732.52</v>
      </c>
      <c r="AZ7" s="57">
        <v>420.52</v>
      </c>
      <c r="BA7" s="57">
        <v>3004.09</v>
      </c>
      <c r="BB7" s="57">
        <v>3004.09</v>
      </c>
      <c r="BC7" s="57">
        <v>3004.09</v>
      </c>
      <c r="BD7" s="57">
        <v>2904.89</v>
      </c>
      <c r="BE7" s="57">
        <v>2788.73</v>
      </c>
      <c r="BF7" s="57">
        <v>430.97</v>
      </c>
      <c r="BG7" s="57">
        <v>536.28</v>
      </c>
      <c r="BH7" s="57">
        <v>514.66</v>
      </c>
      <c r="BI7" s="57">
        <v>504.81</v>
      </c>
      <c r="BJ7" s="57">
        <v>498.01</v>
      </c>
      <c r="BK7" s="57">
        <v>238.81</v>
      </c>
      <c r="BL7" s="57">
        <v>63.48</v>
      </c>
      <c r="BM7" s="57">
        <v>64.11</v>
      </c>
      <c r="BN7" s="57">
        <v>63.35</v>
      </c>
      <c r="BO7" s="57">
        <v>64.989999999999995</v>
      </c>
      <c r="BP7" s="57">
        <v>65.34</v>
      </c>
      <c r="BQ7" s="57">
        <v>100.16</v>
      </c>
      <c r="BR7" s="57">
        <v>100.54</v>
      </c>
      <c r="BS7" s="57">
        <v>95.99</v>
      </c>
      <c r="BT7" s="57">
        <v>94.91</v>
      </c>
      <c r="BU7" s="57">
        <v>90.22</v>
      </c>
      <c r="BV7" s="57">
        <v>115</v>
      </c>
      <c r="BW7" s="57">
        <v>689.95</v>
      </c>
      <c r="BX7" s="57">
        <v>1081.75</v>
      </c>
      <c r="BY7" s="57">
        <v>1094.67</v>
      </c>
      <c r="BZ7" s="57">
        <v>1280.5999999999999</v>
      </c>
      <c r="CA7" s="57">
        <v>1280.5999999999999</v>
      </c>
      <c r="CB7" s="57">
        <v>42.5</v>
      </c>
      <c r="CC7" s="57">
        <v>42.19</v>
      </c>
      <c r="CD7" s="57">
        <v>44.55</v>
      </c>
      <c r="CE7" s="57">
        <v>47.36</v>
      </c>
      <c r="CF7" s="57">
        <v>49.94</v>
      </c>
      <c r="CG7" s="57">
        <v>18.600000000000001</v>
      </c>
      <c r="CH7" s="57">
        <v>5.2</v>
      </c>
      <c r="CI7" s="57">
        <v>3.4</v>
      </c>
      <c r="CJ7" s="57">
        <v>3.2</v>
      </c>
      <c r="CK7" s="57">
        <v>2.7</v>
      </c>
      <c r="CL7" s="57">
        <v>2.6</v>
      </c>
      <c r="CM7" s="57">
        <v>35.909999999999997</v>
      </c>
      <c r="CN7" s="57">
        <v>35.54</v>
      </c>
      <c r="CO7" s="57">
        <v>35.24</v>
      </c>
      <c r="CP7" s="57">
        <v>35.22</v>
      </c>
      <c r="CQ7" s="57">
        <v>34.92</v>
      </c>
      <c r="CR7" s="57">
        <v>55.21</v>
      </c>
      <c r="CS7" s="57">
        <v>40</v>
      </c>
      <c r="CT7" s="57">
        <v>40</v>
      </c>
      <c r="CU7" s="57">
        <v>40</v>
      </c>
      <c r="CV7" s="57">
        <v>40</v>
      </c>
      <c r="CW7" s="57">
        <v>40</v>
      </c>
      <c r="CX7" s="57">
        <v>52.54</v>
      </c>
      <c r="CY7" s="57">
        <v>50.81</v>
      </c>
      <c r="CZ7" s="57">
        <v>50.28</v>
      </c>
      <c r="DA7" s="57">
        <v>51.42</v>
      </c>
      <c r="DB7" s="57">
        <v>50.9</v>
      </c>
      <c r="DC7" s="57">
        <v>77.39</v>
      </c>
      <c r="DD7" s="57">
        <v>6.12</v>
      </c>
      <c r="DE7" s="57">
        <v>9.18</v>
      </c>
      <c r="DF7" s="57">
        <v>12.19</v>
      </c>
      <c r="DG7" s="57">
        <v>15.23</v>
      </c>
      <c r="DH7" s="57">
        <v>18.28</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105.44</v>
      </c>
      <c r="V11" s="65">
        <f>IF(U6="-",NA(),U6)</f>
        <v>107.2</v>
      </c>
      <c r="W11" s="65">
        <f>IF(V6="-",NA(),V6)</f>
        <v>105.62</v>
      </c>
      <c r="X11" s="65">
        <f>IF(W6="-",NA(),W6)</f>
        <v>104.8</v>
      </c>
      <c r="Y11" s="65">
        <f>IF(X6="-",NA(),X6)</f>
        <v>101.66</v>
      </c>
      <c r="AE11" s="64" t="s">
        <v>23</v>
      </c>
      <c r="AF11" s="65">
        <f>IF(AE6="-",NA(),AE6)</f>
        <v>0</v>
      </c>
      <c r="AG11" s="65">
        <f>IF(AF6="-",NA(),AF6)</f>
        <v>0</v>
      </c>
      <c r="AH11" s="65">
        <f>IF(AG6="-",NA(),AG6)</f>
        <v>0</v>
      </c>
      <c r="AI11" s="65">
        <f>IF(AH6="-",NA(),AH6)</f>
        <v>0</v>
      </c>
      <c r="AJ11" s="65">
        <f>IF(AI6="-",NA(),AI6)</f>
        <v>0</v>
      </c>
      <c r="AP11" s="64" t="s">
        <v>23</v>
      </c>
      <c r="AQ11" s="65">
        <f>IF(AP6="-",NA(),AP6)</f>
        <v>6287.06</v>
      </c>
      <c r="AR11" s="65">
        <f>IF(AQ6="-",NA(),AQ6)</f>
        <v>49712.62</v>
      </c>
      <c r="AS11" s="65">
        <f>IF(AR6="-",NA(),AR6)</f>
        <v>694.11</v>
      </c>
      <c r="AT11" s="65">
        <f>IF(AS6="-",NA(),AS6)</f>
        <v>794.5</v>
      </c>
      <c r="AU11" s="65">
        <f>IF(AT6="-",NA(),AT6)</f>
        <v>873.15</v>
      </c>
      <c r="BA11" s="64" t="s">
        <v>23</v>
      </c>
      <c r="BB11" s="65">
        <f>IF(BA6="-",NA(),BA6)</f>
        <v>3004.09</v>
      </c>
      <c r="BC11" s="65">
        <f>IF(BB6="-",NA(),BB6)</f>
        <v>3004.09</v>
      </c>
      <c r="BD11" s="65">
        <f>IF(BC6="-",NA(),BC6)</f>
        <v>3004.09</v>
      </c>
      <c r="BE11" s="65">
        <f>IF(BD6="-",NA(),BD6)</f>
        <v>2904.89</v>
      </c>
      <c r="BF11" s="65">
        <f>IF(BE6="-",NA(),BE6)</f>
        <v>2788.73</v>
      </c>
      <c r="BL11" s="64" t="s">
        <v>23</v>
      </c>
      <c r="BM11" s="65">
        <f>IF(BL6="-",NA(),BL6)</f>
        <v>63.48</v>
      </c>
      <c r="BN11" s="65">
        <f>IF(BM6="-",NA(),BM6)</f>
        <v>64.11</v>
      </c>
      <c r="BO11" s="65">
        <f>IF(BN6="-",NA(),BN6)</f>
        <v>63.35</v>
      </c>
      <c r="BP11" s="65">
        <f>IF(BO6="-",NA(),BO6)</f>
        <v>64.989999999999995</v>
      </c>
      <c r="BQ11" s="65">
        <f>IF(BP6="-",NA(),BP6)</f>
        <v>65.34</v>
      </c>
      <c r="BW11" s="64" t="s">
        <v>23</v>
      </c>
      <c r="BX11" s="65">
        <f>IF(BW6="-",NA(),BW6)</f>
        <v>689.95</v>
      </c>
      <c r="BY11" s="65">
        <f>IF(BX6="-",NA(),BX6)</f>
        <v>1081.75</v>
      </c>
      <c r="BZ11" s="65">
        <f>IF(BY6="-",NA(),BY6)</f>
        <v>1094.67</v>
      </c>
      <c r="CA11" s="65">
        <f>IF(BZ6="-",NA(),BZ6)</f>
        <v>1280.5999999999999</v>
      </c>
      <c r="CB11" s="65">
        <f>IF(CA6="-",NA(),CA6)</f>
        <v>1280.5999999999999</v>
      </c>
      <c r="CH11" s="64" t="s">
        <v>23</v>
      </c>
      <c r="CI11" s="65">
        <f>IF(CH6="-",NA(),CH6)</f>
        <v>5.2</v>
      </c>
      <c r="CJ11" s="65">
        <f>IF(CI6="-",NA(),CI6)</f>
        <v>3.4</v>
      </c>
      <c r="CK11" s="65">
        <f>IF(CJ6="-",NA(),CJ6)</f>
        <v>3.2</v>
      </c>
      <c r="CL11" s="65">
        <f>IF(CK6="-",NA(),CK6)</f>
        <v>2.7</v>
      </c>
      <c r="CM11" s="65">
        <f>IF(CL6="-",NA(),CL6)</f>
        <v>2.6</v>
      </c>
      <c r="CS11" s="64" t="s">
        <v>23</v>
      </c>
      <c r="CT11" s="65">
        <f>IF(CS6="-",NA(),CS6)</f>
        <v>40</v>
      </c>
      <c r="CU11" s="65">
        <f>IF(CT6="-",NA(),CT6)</f>
        <v>40</v>
      </c>
      <c r="CV11" s="65">
        <f>IF(CU6="-",NA(),CU6)</f>
        <v>40</v>
      </c>
      <c r="CW11" s="65">
        <f>IF(CV6="-",NA(),CV6)</f>
        <v>40</v>
      </c>
      <c r="CX11" s="65">
        <f>IF(CW6="-",NA(),CW6)</f>
        <v>40</v>
      </c>
      <c r="DD11" s="64" t="s">
        <v>23</v>
      </c>
      <c r="DE11" s="65">
        <f>IF(DD6="-",NA(),DD6)</f>
        <v>6.12</v>
      </c>
      <c r="DF11" s="65">
        <f>IF(DE6="-",NA(),DE6)</f>
        <v>9.18</v>
      </c>
      <c r="DG11" s="65">
        <f>IF(DF6="-",NA(),DF6)</f>
        <v>12.19</v>
      </c>
      <c r="DH11" s="65">
        <f>IF(DG6="-",NA(),DG6)</f>
        <v>15.23</v>
      </c>
      <c r="DI11" s="65">
        <f>IF(DH6="-",NA(),DH6)</f>
        <v>18.28</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2021-01-18T05:07:08Z</cp:lastPrinted>
  <dcterms:created xsi:type="dcterms:W3CDTF">2020-12-04T03:44:13Z</dcterms:created>
  <dcterms:modified xsi:type="dcterms:W3CDTF">2021-02-24T01:36:10Z</dcterms:modified>
  <cp:category/>
</cp:coreProperties>
</file>