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0.36.31\財政班\□新居\203 財政状況資料集（内容確認等）\令和元年度決算（R3年度作業）\02_令和元年度財政状況資料集の作成について（2回目）\04 公表データ（1回目のデータと結合）\"/>
    </mc:Choice>
  </mc:AlternateContent>
  <xr:revisionPtr revIDLastSave="0" documentId="13_ncr:1_{78CA19F3-F564-43D5-B3EC-1196E72B33FC}"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R102" i="12" l="1"/>
  <c r="AU88" i="12"/>
  <c r="AP88" i="12"/>
  <c r="AF88" i="12"/>
  <c r="AU63" i="12"/>
  <c r="AP63" i="12"/>
  <c r="AP23" i="12"/>
  <c r="V23" i="12"/>
  <c r="Q23" i="12"/>
  <c r="AA74" i="12" l="1"/>
  <c r="AA70" i="12" l="1"/>
  <c r="AA69" i="12"/>
  <c r="AA68" i="12" l="1"/>
  <c r="AA82" i="12" l="1"/>
  <c r="AA81" i="12"/>
  <c r="AA76" i="12" l="1"/>
  <c r="AA77" i="12"/>
  <c r="AA78" i="12"/>
  <c r="AA79" i="12"/>
  <c r="AA80" i="12"/>
  <c r="AA75" i="12"/>
  <c r="AA73" i="12"/>
  <c r="AA71" i="12"/>
  <c r="AA32" i="12" l="1"/>
  <c r="AA31" i="12"/>
  <c r="AA30" i="12"/>
  <c r="AA29" i="12"/>
  <c r="AA28" i="12"/>
  <c r="AA7" i="12" l="1"/>
  <c r="AA23" i="12" s="1"/>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AM35" i="10"/>
  <c r="C35" i="10"/>
  <c r="C34" i="10"/>
  <c r="U34" i="10" l="1"/>
  <c r="U35" i="10" s="1"/>
  <c r="AM34" i="10"/>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<sst xmlns="http://schemas.openxmlformats.org/spreadsheetml/2006/main" count="1139" uniqueCount="624">
  <si>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</si>
  <si>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</si>
  <si>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</si>
  <si>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</si>
  <si>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</si>
  <si>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</si>
  <si>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</si>
  <si>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</si>
  <si>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</si>
  <si>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</si>
  <si>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</si>
  <si>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</si>
  <si>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</si>
  <si>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</si>
  <si>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</si>
  <si>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</si>
  <si>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</si>
  <si>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</si>
  <si>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</si>
  <si>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</si>
  <si>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</si>
  <si>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</si>
  <si>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</si>
  <si>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</si>
  <si>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</si>
  <si>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</si>
  <si>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</si>
  <si>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</si>
  <si>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</si>
  <si>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</si>
  <si>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</si>
  <si>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</si>
  <si>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</si>
  <si>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</si>
  <si>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</si>
  <si>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</si>
  <si>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</si>
  <si>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</si>
  <si>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</si>
  <si>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</si>
  <si>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</si>
  <si>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</si>
  <si>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</si>
  <si>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</si>
  <si>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</si>
  <si>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</si>
  <si>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</si>
  <si>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</si>
  <si>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</si>
  <si>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</si>
  <si>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</si>
  <si>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</si>
  <si>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</si>
  <si>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</si>
  <si>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</si>
  <si>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</si>
  <si>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</si>
  <si>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</si>
  <si>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</si>
  <si>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</si>
  <si>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</si>
  <si>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</si>
  <si>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</si>
  <si>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</si>
  <si>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</si>
  <si>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</si>
  <si>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</si>
  <si>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</si>
  <si>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</si>
  <si>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</si>
  <si>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</si>
  <si>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</si>
  <si>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</si>
  <si>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</si>
  <si>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</si>
  <si>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</si>
  <si>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</si>
  <si>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</si>
  <si>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</si>
  <si>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</si>
  <si>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</si>
  <si>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</si>
  <si>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</si>
  <si>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</si>
  <si>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</si>
  <si>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</si>
  <si>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</si>
  <si>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</si>
  <si>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</si>
  <si>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</si>
  <si>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</si>
  <si>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</si>
  <si>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</si>
  <si>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</si>
  <si>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</si>
  <si>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</si>
  <si>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</si>
  <si>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</si>
  <si>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南島原市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</si>
  <si>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</si>
  <si>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</si>
  <si>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</si>
  <si>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</si>
  <si>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</si>
  <si>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</si>
  <si>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</si>
  <si>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</si>
  <si>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</si>
  <si>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</si>
  <si>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</si>
  <si>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</si>
  <si>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</si>
  <si>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</si>
  <si>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</si>
  <si>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</si>
  <si>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</si>
  <si>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</si>
  <si>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</si>
  <si>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</si>
  <si>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</si>
  <si>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</si>
  <si>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</si>
  <si>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</si>
  <si>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</si>
  <si>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</si>
  <si>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</si>
  <si>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</si>
  <si>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</si>
  <si>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</si>
  <si>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</si>
  <si>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</si>
  <si>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</si>
  <si>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</si>
  <si>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</si>
  <si>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</si>
  <si>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</si>
  <si>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</si>
  <si>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</si>
  <si>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</si>
  <si>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</si>
  <si>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</si>
  <si>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</si>
  <si>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</si>
  <si>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</si>
  <si>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</si>
  <si>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</si>
  <si>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</si>
  <si>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</si>
  <si>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</si>
  <si>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</si>
  <si>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</si>
  <si>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</si>
  <si>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</si>
  <si>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</si>
  <si>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</si>
  <si>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</si>
  <si>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</si>
  <si>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</si>
  <si>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</si>
  <si>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</si>
  <si>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</si>
  <si>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</si>
  <si>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</si>
  <si>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</si>
  <si>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</si>
  <si>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</si>
  <si>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</si>
  <si>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</si>
  <si>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</si>
  <si>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</si>
  <si>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</si>
  <si>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</si>
  <si>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</si>
  <si>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</si>
  <si>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</si>
  <si>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</si>
  <si>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</si>
  <si>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</si>
  <si>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</si>
  <si>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</si>
  <si>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</si>
  <si>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</si>
  <si>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</si>
  <si>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</si>
  <si>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</si>
  <si>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</si>
  <si>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</si>
  <si>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</si>
  <si>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</si>
  <si>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</si>
  <si>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</si>
  <si>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</si>
  <si>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</si>
  <si>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</si>
  <si>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</si>
  <si>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</si>
  <si>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</si>
  <si>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</si>
  <si>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</si>
  <si>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</si>
  <si>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</si>
  <si>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</si>
  <si>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</si>
  <si>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</si>
  <si>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</si>
  <si>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</si>
  <si>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</si>
  <si>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</si>
  <si>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</si>
  <si>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</si>
  <si>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</si>
  <si>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</si>
  <si>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</si>
  <si>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</si>
  <si>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</si>
  <si>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</si>
  <si>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</si>
  <si>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長崎県南島原市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</si>
  <si>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</si>
  <si>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</si>
  <si>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</si>
  <si>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</si>
  <si>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</si>
  <si>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</si>
  <si>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</si>
  <si>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</si>
  <si>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</si>
  <si>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</si>
  <si>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</si>
  <si>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</si>
  <si>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</si>
  <si>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</si>
  <si>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</si>
  <si>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</si>
  <si>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</si>
  <si>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</si>
  <si>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</si>
  <si>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</si>
  <si>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</si>
  <si>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</si>
  <si>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</si>
  <si>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</si>
  <si>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</si>
  <si>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</si>
  <si>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</si>
  <si>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</si>
  <si>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</si>
  <si>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</si>
  <si>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</si>
  <si>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</si>
  <si>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</si>
  <si>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</si>
  <si>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</si>
  <si>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</si>
  <si>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</si>
  <si>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</si>
  <si>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</si>
  <si>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</si>
  <si>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</si>
  <si>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</si>
  <si>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</si>
  <si>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</si>
  <si>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</si>
  <si>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</si>
  <si>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</si>
  <si>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</si>
  <si>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</si>
  <si>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</si>
  <si>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</si>
  <si>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</si>
  <si>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</si>
  <si>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</si>
  <si>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</si>
  <si>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</si>
  <si>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</si>
  <si>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</si>
  <si>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</si>
  <si>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</si>
  <si>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</si>
  <si>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</si>
  <si>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</si>
  <si>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</si>
  <si>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</si>
  <si>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</si>
  <si>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</si>
  <si>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</si>
  <si>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</si>
  <si>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</si>
  <si>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</si>
  <si>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</si>
  <si>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</si>
  <si>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</si>
  <si>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</si>
  <si>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</si>
  <si>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</si>
  <si>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</si>
  <si>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</si>
  <si>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</si>
  <si>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</si>
  <si>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</si>
  <si>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</si>
  <si>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</si>
  <si>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</si>
  <si>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</si>
  <si>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</si>
  <si>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</si>
  <si>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</si>
  <si>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</si>
  <si>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</si>
  <si>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</si>
  <si>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</si>
  <si>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</si>
  <si>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</si>
  <si>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</si>
  <si>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</si>
  <si>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</si>
  <si>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</si>
  <si>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</si>
  <si>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</si>
  <si>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</si>
  <si>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</si>
  <si>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</si>
  <si>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</si>
  <si>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</si>
  <si>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</si>
  <si>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</si>
  <si>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</si>
  <si>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</si>
  <si>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</si>
  <si>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</si>
  <si>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</si>
  <si>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</si>
  <si>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</si>
  <si>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</si>
  <si>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</si>
  <si>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</si>
  <si>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</si>
  <si>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</si>
  <si>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</si>
  <si>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</si>
  <si>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</si>
  <si>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</si>
  <si>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</si>
  <si>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</si>
  <si>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</si>
  <si>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</si>
  <si>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</si>
  <si>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</si>
  <si>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</si>
  <si>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</si>
  <si>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</si>
  <si>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</si>
  <si>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</si>
  <si>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</si>
  <si>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</si>
  <si>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</si>
  <si>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</si>
  <si>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</si>
  <si>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</si>
  <si>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</si>
  <si>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</si>
  <si>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</si>
  <si>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</si>
  <si>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</si>
  <si>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</si>
  <si>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</si>
  <si>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</si>
  <si>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</si>
  <si>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</si>
  <si>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</si>
  <si>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</si>
  <si>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</si>
  <si>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</si>
  <si>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長崎県南島原市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</si>
  <si>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</si>
  <si>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</si>
  <si>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</si>
  <si>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</si>
  <si>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</si>
  <si>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</si>
  <si>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</si>
  <si>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</si>
  <si>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</si>
  <si>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</si>
  <si>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</si>
  <si>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</si>
  <si>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</si>
  <si>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</si>
  <si>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</si>
  <si>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</si>
  <si>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</si>
  <si>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</si>
  <si>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</si>
  <si>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</si>
  <si>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</si>
  <si>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</si>
  <si>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</si>
  <si>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</si>
  <si>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</si>
  <si>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</si>
  <si>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</si>
  <si>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</si>
  <si>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</si>
  <si>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</si>
  <si>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</si>
  <si>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</si>
  <si>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</si>
  <si>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</si>
  <si>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</si>
  <si>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</si>
  <si>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</si>
  <si>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</si>
  <si>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</si>
  <si>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</si>
  <si>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宅地開発事業特別会計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</si>
  <si>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</si>
  <si>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</si>
  <si>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</si>
  <si>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</si>
  <si>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</si>
  <si>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</si>
  <si>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</si>
  <si>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</si>
  <si>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</si>
  <si>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</si>
  <si>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</si>
  <si>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</si>
  <si>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</si>
  <si>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</si>
  <si>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</si>
  <si>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</si>
  <si>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</si>
  <si>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</si>
  <si>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</si>
  <si>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</si>
  <si>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</si>
  <si>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</si>
  <si>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</si>
  <si>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</si>
  <si>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</si>
  <si>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</si>
  <si>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</si>
  <si>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</si>
  <si>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</si>
  <si>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</si>
  <si>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</si>
  <si>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</si>
  <si>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</si>
  <si>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</si>
  <si>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</si>
  <si>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</si>
  <si>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</si>
  <si>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</si>
  <si>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</si>
  <si>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</si>
  <si>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</si>
  <si>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</si>
  <si>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</si>
  <si>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</si>
  <si>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</si>
  <si>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</si>
  <si>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</si>
  <si>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</si>
  <si>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</si>
  <si>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</si>
  <si>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</si>
  <si>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</si>
  <si>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</si>
  <si>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</si>
  <si>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</si>
  <si>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</si>
  <si>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</si>
  <si>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</si>
  <si>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</si>
  <si>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</si>
  <si>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</si>
  <si>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</si>
  <si>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</si>
  <si>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</si>
  <si>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</si>
  <si>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</si>
  <si>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</si>
  <si>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</si>
  <si>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</si>
  <si>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</si>
  <si>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</si>
  <si>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</si>
  <si>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</si>
  <si>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</si>
  <si>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</si>
  <si>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</si>
  <si>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</si>
  <si>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</si>
  <si>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</si>
  <si>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</si>
  <si>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</si>
  <si>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</si>
  <si>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</si>
  <si>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</si>
  <si>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</si>
  <si>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</si>
  <si>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</si>
  <si>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</si>
  <si>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</si>
  <si>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</si>
  <si>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</si>
  <si>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</si>
  <si>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</si>
  <si>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</si>
  <si>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</si>
  <si>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</si>
  <si>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</si>
  <si>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</si>
  <si>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</si>
  <si>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</si>
  <si>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</si>
  <si>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</si>
  <si>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</si>
  <si>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</si>
  <si>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</si>
  <si>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</si>
  <si>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</si>
  <si>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</si>
  <si>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</si>
  <si>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</si>
  <si>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</si>
  <si>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</si>
  <si>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</si>
  <si>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</si>
  <si>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</si>
  <si>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</si>
  <si>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</si>
  <si>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</si>
  <si>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</si>
  <si>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</si>
  <si>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</si>
  <si>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</si>
  <si>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</si>
  <si>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</si>
  <si>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</si>
  <si>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</si>
  <si>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</si>
  <si>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</si>
  <si>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</si>
  <si>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</si>
  <si>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</si>
  <si>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</si>
  <si>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</si>
  <si>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</si>
  <si>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</si>
  <si>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</si>
  <si>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</si>
  <si>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</si>
  <si>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</si>
  <si>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</si>
  <si>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</si>
  <si>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</si>
  <si>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</si>
  <si>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</si>
  <si>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</si>
  <si>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</si>
  <si>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</si>
  <si>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</si>
  <si>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</si>
  <si>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</si>
  <si>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</si>
  <si>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</si>
  <si>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</si>
  <si>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</si>
  <si>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</si>
  <si>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</si>
  <si>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</si>
  <si>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</si>
  <si>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</si>
  <si>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</si>
  <si>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水道事業会計</t>
  </si>
  <si>
    <t>国民健康保険事業特別会計</t>
  </si>
  <si>
    <t>下水道事業特別会計</t>
  </si>
  <si>
    <t>後期高齢者医療特別会計</t>
  </si>
  <si>
    <t>宅地開発事業特別会計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</si>
  <si>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</si>
  <si>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</si>
  <si>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</si>
  <si>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</si>
  <si>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</si>
  <si>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</si>
  <si>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</si>
  <si>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</si>
  <si>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みずなし本陣</t>
  </si>
  <si>
    <t>原城振興公社</t>
  </si>
  <si>
    <t>ミナサポ</t>
  </si>
  <si>
    <t>-</t>
    <phoneticPr fontId="2"/>
  </si>
  <si>
    <t>県央県南広域環境組合（一般会計）</t>
  </si>
  <si>
    <t>島原地域広域市町村圏組合（一般会計）</t>
  </si>
  <si>
    <t>島原地域広域市町村圏組合（介護保険事業特別会計）</t>
  </si>
  <si>
    <t>雲仙・南島原保健組合（一般会計）</t>
  </si>
  <si>
    <t>雲仙・南島原保健組合（介護老人保健施設事業特別会計）</t>
  </si>
  <si>
    <t>雲仙・南島原保健組合（病院事業会計）</t>
    <rPh sb="13" eb="15">
      <t>ジギョウ</t>
    </rPh>
    <phoneticPr fontId="2"/>
  </si>
  <si>
    <t>長崎県病院企業団：島原病院（長崎県病院企業団病院事業会計）</t>
  </si>
  <si>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</si>
  <si>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</si>
  <si>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</si>
  <si>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長崎県市町村総合事務組合（公平委員会事業特別会計）</t>
    <rPh sb="18" eb="20">
      <t>ジギョウ</t>
    </rPh>
    <phoneticPr fontId="2"/>
  </si>
  <si>
    <t>長崎県市町村総合事務組合（行政不服審査会事業特別会計）</t>
  </si>
  <si>
    <t>長崎県市町村総合事務組合（市町村交通災害共済事業特別会計）</t>
    <rPh sb="13" eb="16">
      <t>シチョウソン</t>
    </rPh>
    <phoneticPr fontId="2"/>
  </si>
  <si>
    <t>長崎県後期高齢者医療広域連合（普通会計）</t>
    <rPh sb="15" eb="17">
      <t>フツウ</t>
    </rPh>
    <rPh sb="17" eb="19">
      <t>カイケイ</t>
    </rPh>
    <phoneticPr fontId="2"/>
  </si>
  <si>
    <t>長崎県後期高齢者医療広域連合（後期高齢者医療事業会計）</t>
  </si>
  <si>
    <t>合併振興基金</t>
  </si>
  <si>
    <t>地域福祉基金</t>
  </si>
  <si>
    <t>地域づくり基金</t>
  </si>
  <si>
    <t>学校施設整備基金</t>
  </si>
  <si>
    <t>ふるさと応援寄附基金</t>
    <rPh sb="4" eb="6">
      <t>オウエン</t>
    </rPh>
    <rPh sb="6" eb="8">
      <t>キフ</t>
    </rPh>
    <rPh sb="8" eb="10">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</si>
  <si>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</si>
  <si>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</si>
  <si>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</si>
  <si>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当市の将来負担比率及び有形固定資産減価償却率は、類似団体内平均値と比較すると、いずれも低い水準にあるが、公共施設等総合管理計画において今後40年間で必要となる更新費用は2,000億円以上との算定もされていることから、予定されてる大型建設事業の実施による借入と償還開始に伴い、将来負担比率が上昇する可能性も十分考えられる。引き続き行財政改革に取り組み、適正かつ健全な行財政運営と公共施設等総合管理計画に基づく公共施設の適正な維持管理に努める。</t>
    <rPh sb="31" eb="32">
      <t>チ</t>
    </rPh>
    <rPh sb="116" eb="118">
      <t>ケンセツ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</si>
  <si>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</si>
  <si>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</si>
  <si>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</si>
  <si>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</si>
  <si>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</si>
  <si>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</si>
  <si>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計画的な繰上償還による地方債残高の減少や財政調整基金、公共施設整備基金など将来負担額の控除財源である基金の確保により、将来負担比率、実質公債費比率ともに類似団体内平均を下回っている。　しかし、有家小学校や学校給食センターの新築工事をはじめ、今後予定されている大型建設事業の実施による借入に伴い、実質公債費比率の上昇も考えられることから、過度な地方債依存とならない財政運営と、業務改善や事業の見直しによる経費の縮減により、健全な財政運営に努める。</t>
    <rPh sb="27" eb="29">
      <t>コウキョウ</t>
    </rPh>
    <rPh sb="29" eb="31">
      <t>シセツ</t>
    </rPh>
    <rPh sb="31" eb="33">
      <t>セイビ</t>
    </rPh>
    <rPh sb="33" eb="35">
      <t>キキン</t>
    </rPh>
    <rPh sb="96" eb="98">
      <t>アリエ</t>
    </rPh>
    <rPh sb="102" eb="104">
      <t>ガッコウ</t>
    </rPh>
    <rPh sb="120" eb="122">
      <t>コンゴ</t>
    </rPh>
    <rPh sb="122" eb="124">
      <t>ヨテイ</t>
    </rPh>
    <rPh sb="131" eb="133">
      <t>ケンセツ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</si>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</sst>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7" xfId="15" applyNumberFormat="1" applyFont="1" applyBorder="1" applyAlignment="1" applyProtection="1">
      <alignment horizontal="righ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1931096-CB7C-4175-8C8C-8BB44676313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87974</c:v>
                </c:pt>
                <c:pt idx="1">
                  <c:v>83280</c:v>
                </c:pt>
                <c:pt idx="2">
                  <c:v>88968</c:v>
                </c:pt>
                <c:pt idx="3">
                  <c:v>85173</c:v>
                </c:pt>
                <c:pt idx="4">
                  <c:v>94081</c:v>
                </c:pt>
              </c:numCache>
            </c:numRef>
          </c:val>
          <c:smooth val="0"/>
          <c:extLst>
            <c:ext xmlns:c16="http://schemas.microsoft.com/office/drawing/2014/chart" uri="{C3380CC4-5D6E-409C-BE32-E72D297353CC}">
              <c16:uniqueId val="{00000000-B9EB-4029-97C9-4ACC8D424C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85798</c:v>
                </c:pt>
                <c:pt idx="1">
                  <c:v>80329</c:v>
                </c:pt>
                <c:pt idx="2">
                  <c:v>111640</c:v>
                </c:pt>
                <c:pt idx="3">
                  <c:v>96742</c:v>
                </c:pt>
                <c:pt idx="4">
                  <c:v>155309</c:v>
                </c:pt>
              </c:numCache>
            </c:numRef>
          </c:val>
          <c:smooth val="0"/>
          <c:extLst>
            <c:ext xmlns:c16="http://schemas.microsoft.com/office/drawing/2014/chart" uri="{C3380CC4-5D6E-409C-BE32-E72D297353CC}">
              <c16:uniqueId val="{00000001-B9EB-4029-97C9-4ACC8D424C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10.24</c:v>
                </c:pt>
                <c:pt idx="1">
                  <c:v>10</c:v>
                </c:pt>
                <c:pt idx="2">
                  <c:v>8.86</c:v>
                </c:pt>
                <c:pt idx="3">
                  <c:v>9.23</c:v>
                </c:pt>
                <c:pt idx="4">
                  <c:v>9.2799999999999994</c:v>
                </c:pt>
              </c:numCache>
            </c:numRef>
          </c:val>
          <c:extLst>
            <c:ext xmlns:c16="http://schemas.microsoft.com/office/drawing/2014/chart" uri="{C3380CC4-5D6E-409C-BE32-E72D297353CC}">
              <c16:uniqueId val="{00000000-95A5-42D6-9701-6C13569FFA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22.8</c:v>
                </c:pt>
                <c:pt idx="1">
                  <c:v>23.4</c:v>
                </c:pt>
                <c:pt idx="2">
                  <c:v>19.239999999999998</c:v>
                </c:pt>
                <c:pt idx="3">
                  <c:v>19.739999999999998</c:v>
                </c:pt>
                <c:pt idx="4">
                  <c:v>20.36</c:v>
                </c:pt>
              </c:numCache>
            </c:numRef>
          </c:val>
          <c:extLst>
            <c:ext xmlns:c16="http://schemas.microsoft.com/office/drawing/2014/chart" uri="{C3380CC4-5D6E-409C-BE32-E72D297353CC}">
              <c16:uniqueId val="{00000001-95A5-42D6-9701-6C13569FFA0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8.58</c:v>
                </c:pt>
                <c:pt idx="1">
                  <c:v>13.82</c:v>
                </c:pt>
                <c:pt idx="2">
                  <c:v>8.65</c:v>
                </c:pt>
                <c:pt idx="3">
                  <c:v>13.93</c:v>
                </c:pt>
                <c:pt idx="4">
                  <c:v>13.1</c:v>
                </c:pt>
              </c:numCache>
            </c:numRef>
          </c:val>
          <c:smooth val="0"/>
          <c:extLst>
            <c:ext xmlns:c16="http://schemas.microsoft.com/office/drawing/2014/chart" uri="{C3380CC4-5D6E-409C-BE32-E72D297353CC}">
              <c16:uniqueId val="{00000002-95A5-42D6-9701-6C13569FFA0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0.08</c:v>
                </c:pt>
                <c:pt idx="6">
                  <c:v>0</c:v>
                </c:pt>
                <c:pt idx="7">
                  <c:v>0</c:v>
                </c:pt>
                <c:pt idx="8">
                  <c:v>0</c:v>
                </c:pt>
                <c:pt idx="9">
                  <c:v>0</c:v>
                </c:pt>
              </c:numCache>
            </c:numRef>
          </c:val>
          <c:extLst>
            <c:ext xmlns:c16="http://schemas.microsoft.com/office/drawing/2014/chart" uri="{C3380CC4-5D6E-409C-BE32-E72D297353CC}">
              <c16:uniqueId val="{00000000-A58C-4DE1-9E43-193FBF625D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8C-4DE1-9E43-193FBF625DE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58C-4DE1-9E43-193FBF625DE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58C-4DE1-9E43-193FBF625DE3}"/>
            </c:ext>
          </c:extLst>
        </c:ser>
        <c:ser>
          <c:idx val="4"/>
          <c:order val="4"/>
          <c:tx>
            <c:strRef>
              <c:f>データシート!$A$31</c:f>
              <c:strCache>
                <c:ptCount val="1"/>
                <c:pt idx="0">
                  <c:v>宅地開発事業特別会計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4-A58C-4DE1-9E43-193FBF625DE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5-A58C-4DE1-9E43-193FBF625DE3}"/>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0.46</c:v>
                </c:pt>
              </c:numCache>
            </c:numRef>
          </c:val>
          <c:extLst>
            <c:ext xmlns:c16="http://schemas.microsoft.com/office/drawing/2014/chart" uri="{C3380CC4-5D6E-409C-BE32-E72D297353CC}">
              <c16:uniqueId val="{00000006-A58C-4DE1-9E43-193FBF625DE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0.84</c:v>
                </c:pt>
                <c:pt idx="2">
                  <c:v>#N/A</c:v>
                </c:pt>
                <c:pt idx="3">
                  <c:v>1.51</c:v>
                </c:pt>
                <c:pt idx="4">
                  <c:v>#N/A</c:v>
                </c:pt>
                <c:pt idx="5">
                  <c:v>3.15</c:v>
                </c:pt>
                <c:pt idx="6">
                  <c:v>#N/A</c:v>
                </c:pt>
                <c:pt idx="7">
                  <c:v>4.1900000000000004</c:v>
                </c:pt>
                <c:pt idx="8">
                  <c:v>#N/A</c:v>
                </c:pt>
                <c:pt idx="9">
                  <c:v>1.76</c:v>
                </c:pt>
              </c:numCache>
            </c:numRef>
          </c:val>
          <c:extLst>
            <c:ext xmlns:c16="http://schemas.microsoft.com/office/drawing/2014/chart" uri="{C3380CC4-5D6E-409C-BE32-E72D297353CC}">
              <c16:uniqueId val="{00000007-A58C-4DE1-9E43-193FBF625DE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2.11</c:v>
                </c:pt>
                <c:pt idx="2">
                  <c:v>#N/A</c:v>
                </c:pt>
                <c:pt idx="3">
                  <c:v>2.14</c:v>
                </c:pt>
                <c:pt idx="4">
                  <c:v>#N/A</c:v>
                </c:pt>
                <c:pt idx="5">
                  <c:v>2.17</c:v>
                </c:pt>
                <c:pt idx="6">
                  <c:v>#N/A</c:v>
                </c:pt>
                <c:pt idx="7">
                  <c:v>3.15</c:v>
                </c:pt>
                <c:pt idx="8">
                  <c:v>#N/A</c:v>
                </c:pt>
                <c:pt idx="9">
                  <c:v>3.6</c:v>
                </c:pt>
              </c:numCache>
            </c:numRef>
          </c:val>
          <c:extLst>
            <c:ext xmlns:c16="http://schemas.microsoft.com/office/drawing/2014/chart" uri="{C3380CC4-5D6E-409C-BE32-E72D297353CC}">
              <c16:uniqueId val="{00000008-A58C-4DE1-9E43-193FBF625DE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10.24</c:v>
                </c:pt>
                <c:pt idx="2">
                  <c:v>#N/A</c:v>
                </c:pt>
                <c:pt idx="3">
                  <c:v>10</c:v>
                </c:pt>
                <c:pt idx="4">
                  <c:v>#N/A</c:v>
                </c:pt>
                <c:pt idx="5">
                  <c:v>8.86</c:v>
                </c:pt>
                <c:pt idx="6">
                  <c:v>#N/A</c:v>
                </c:pt>
                <c:pt idx="7">
                  <c:v>9.23</c:v>
                </c:pt>
                <c:pt idx="8">
                  <c:v>#N/A</c:v>
                </c:pt>
                <c:pt idx="9">
                  <c:v>9.2799999999999994</c:v>
                </c:pt>
              </c:numCache>
            </c:numRef>
          </c:val>
          <c:extLst>
            <c:ext xmlns:c16="http://schemas.microsoft.com/office/drawing/2014/chart" uri="{C3380CC4-5D6E-409C-BE32-E72D297353CC}">
              <c16:uniqueId val="{00000009-A58C-4DE1-9E43-193FBF625D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3761</c:v>
                </c:pt>
                <c:pt idx="5">
                  <c:v>3781</c:v>
                </c:pt>
                <c:pt idx="8">
                  <c:v>3748</c:v>
                </c:pt>
                <c:pt idx="11">
                  <c:v>3808</c:v>
                </c:pt>
                <c:pt idx="14">
                  <c:v>3767</c:v>
                </c:pt>
              </c:numCache>
            </c:numRef>
          </c:val>
          <c:extLst>
            <c:ext xmlns:c16="http://schemas.microsoft.com/office/drawing/2014/chart" uri="{C3380CC4-5D6E-409C-BE32-E72D297353CC}">
              <c16:uniqueId val="{00000000-7834-4E91-AC50-24DF0E96C7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834-4E91-AC50-24DF0E96C7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14</c:v>
                </c:pt>
                <c:pt idx="3">
                  <c:v>14</c:v>
                </c:pt>
                <c:pt idx="6">
                  <c:v>12</c:v>
                </c:pt>
                <c:pt idx="9">
                  <c:v>12</c:v>
                </c:pt>
                <c:pt idx="12">
                  <c:v>11</c:v>
                </c:pt>
              </c:numCache>
            </c:numRef>
          </c:val>
          <c:extLst>
            <c:ext xmlns:c16="http://schemas.microsoft.com/office/drawing/2014/chart" uri="{C3380CC4-5D6E-409C-BE32-E72D297353CC}">
              <c16:uniqueId val="{00000002-7834-4E91-AC50-24DF0E96C7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187</c:v>
                </c:pt>
                <c:pt idx="3">
                  <c:v>137</c:v>
                </c:pt>
                <c:pt idx="6">
                  <c:v>144</c:v>
                </c:pt>
                <c:pt idx="9">
                  <c:v>165</c:v>
                </c:pt>
                <c:pt idx="12">
                  <c:v>122</c:v>
                </c:pt>
              </c:numCache>
            </c:numRef>
          </c:val>
          <c:extLst>
            <c:ext xmlns:c16="http://schemas.microsoft.com/office/drawing/2014/chart" uri="{C3380CC4-5D6E-409C-BE32-E72D297353CC}">
              <c16:uniqueId val="{00000003-7834-4E91-AC50-24DF0E96C7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600</c:v>
                </c:pt>
                <c:pt idx="3">
                  <c:v>501</c:v>
                </c:pt>
                <c:pt idx="6">
                  <c:v>483</c:v>
                </c:pt>
                <c:pt idx="9">
                  <c:v>483</c:v>
                </c:pt>
                <c:pt idx="12">
                  <c:v>464</c:v>
                </c:pt>
              </c:numCache>
            </c:numRef>
          </c:val>
          <c:extLst>
            <c:ext xmlns:c16="http://schemas.microsoft.com/office/drawing/2014/chart" uri="{C3380CC4-5D6E-409C-BE32-E72D297353CC}">
              <c16:uniqueId val="{00000004-7834-4E91-AC50-24DF0E96C7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34-4E91-AC50-24DF0E96C7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834-4E91-AC50-24DF0E96C7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4285</c:v>
                </c:pt>
                <c:pt idx="3">
                  <c:v>3780</c:v>
                </c:pt>
                <c:pt idx="6">
                  <c:v>3179</c:v>
                </c:pt>
                <c:pt idx="9">
                  <c:v>2844</c:v>
                </c:pt>
                <c:pt idx="12">
                  <c:v>2586</c:v>
                </c:pt>
              </c:numCache>
            </c:numRef>
          </c:val>
          <c:extLst>
            <c:ext xmlns:c16="http://schemas.microsoft.com/office/drawing/2014/chart" uri="{C3380CC4-5D6E-409C-BE32-E72D297353CC}">
              <c16:uniqueId val="{00000007-7834-4E91-AC50-24DF0E96C74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1325</c:v>
                </c:pt>
                <c:pt idx="2">
                  <c:v>#N/A</c:v>
                </c:pt>
                <c:pt idx="3">
                  <c:v>#N/A</c:v>
                </c:pt>
                <c:pt idx="4">
                  <c:v>651</c:v>
                </c:pt>
                <c:pt idx="5">
                  <c:v>#N/A</c:v>
                </c:pt>
                <c:pt idx="6">
                  <c:v>#N/A</c:v>
                </c:pt>
                <c:pt idx="7">
                  <c:v>70</c:v>
                </c:pt>
                <c:pt idx="8">
                  <c:v>#N/A</c:v>
                </c:pt>
                <c:pt idx="9">
                  <c:v>#N/A</c:v>
                </c:pt>
                <c:pt idx="10">
                  <c:v>-304</c:v>
                </c:pt>
                <c:pt idx="11">
                  <c:v>#N/A</c:v>
                </c:pt>
                <c:pt idx="12">
                  <c:v>#N/A</c:v>
                </c:pt>
                <c:pt idx="13">
                  <c:v>-584</c:v>
                </c:pt>
                <c:pt idx="14">
                  <c:v>#N/A</c:v>
                </c:pt>
              </c:numCache>
            </c:numRef>
          </c:val>
          <c:smooth val="0"/>
          <c:extLst>
            <c:ext xmlns:c16="http://schemas.microsoft.com/office/drawing/2014/chart" uri="{C3380CC4-5D6E-409C-BE32-E72D297353CC}">
              <c16:uniqueId val="{00000008-7834-4E91-AC50-24DF0E96C74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29961</c:v>
                </c:pt>
                <c:pt idx="5">
                  <c:v>29442</c:v>
                </c:pt>
                <c:pt idx="8">
                  <c:v>29925</c:v>
                </c:pt>
                <c:pt idx="11">
                  <c:v>29217</c:v>
                </c:pt>
                <c:pt idx="14">
                  <c:v>30320</c:v>
                </c:pt>
              </c:numCache>
            </c:numRef>
          </c:val>
          <c:extLst>
            <c:ext xmlns:c16="http://schemas.microsoft.com/office/drawing/2014/chart" uri="{C3380CC4-5D6E-409C-BE32-E72D297353CC}">
              <c16:uniqueId val="{00000000-D200-437F-9AA2-9C6135BDF2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335</c:v>
                </c:pt>
                <c:pt idx="5">
                  <c:v>128</c:v>
                </c:pt>
                <c:pt idx="8">
                  <c:v>75</c:v>
                </c:pt>
                <c:pt idx="11">
                  <c:v>66</c:v>
                </c:pt>
                <c:pt idx="14">
                  <c:v>58</c:v>
                </c:pt>
              </c:numCache>
            </c:numRef>
          </c:val>
          <c:extLst>
            <c:ext xmlns:c16="http://schemas.microsoft.com/office/drawing/2014/chart" uri="{C3380CC4-5D6E-409C-BE32-E72D297353CC}">
              <c16:uniqueId val="{00000001-D200-437F-9AA2-9C6135BDF2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19084</c:v>
                </c:pt>
                <c:pt idx="5">
                  <c:v>17362</c:v>
                </c:pt>
                <c:pt idx="8">
                  <c:v>16111</c:v>
                </c:pt>
                <c:pt idx="11">
                  <c:v>14911</c:v>
                </c:pt>
                <c:pt idx="14">
                  <c:v>14489</c:v>
                </c:pt>
              </c:numCache>
            </c:numRef>
          </c:val>
          <c:extLst>
            <c:ext xmlns:c16="http://schemas.microsoft.com/office/drawing/2014/chart" uri="{C3380CC4-5D6E-409C-BE32-E72D297353CC}">
              <c16:uniqueId val="{00000002-D200-437F-9AA2-9C6135BDF2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00-437F-9AA2-9C6135BDF2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00-437F-9AA2-9C6135BDF2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00-437F-9AA2-9C6135BDF2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4233</c:v>
                </c:pt>
                <c:pt idx="3">
                  <c:v>4138</c:v>
                </c:pt>
                <c:pt idx="6">
                  <c:v>4197</c:v>
                </c:pt>
                <c:pt idx="9">
                  <c:v>3874</c:v>
                </c:pt>
                <c:pt idx="12">
                  <c:v>4054</c:v>
                </c:pt>
              </c:numCache>
            </c:numRef>
          </c:val>
          <c:extLst>
            <c:ext xmlns:c16="http://schemas.microsoft.com/office/drawing/2014/chart" uri="{C3380CC4-5D6E-409C-BE32-E72D297353CC}">
              <c16:uniqueId val="{00000006-D200-437F-9AA2-9C6135BDF2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479</c:v>
                </c:pt>
                <c:pt idx="3">
                  <c:v>255</c:v>
                </c:pt>
                <c:pt idx="6">
                  <c:v>290</c:v>
                </c:pt>
                <c:pt idx="9">
                  <c:v>233</c:v>
                </c:pt>
                <c:pt idx="12">
                  <c:v>212</c:v>
                </c:pt>
              </c:numCache>
            </c:numRef>
          </c:val>
          <c:extLst>
            <c:ext xmlns:c16="http://schemas.microsoft.com/office/drawing/2014/chart" uri="{C3380CC4-5D6E-409C-BE32-E72D297353CC}">
              <c16:uniqueId val="{00000007-D200-437F-9AA2-9C6135BDF2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6885</c:v>
                </c:pt>
                <c:pt idx="3">
                  <c:v>6839</c:v>
                </c:pt>
                <c:pt idx="6">
                  <c:v>6645</c:v>
                </c:pt>
                <c:pt idx="9">
                  <c:v>4152</c:v>
                </c:pt>
                <c:pt idx="12">
                  <c:v>4688</c:v>
                </c:pt>
              </c:numCache>
            </c:numRef>
          </c:val>
          <c:extLst>
            <c:ext xmlns:c16="http://schemas.microsoft.com/office/drawing/2014/chart" uri="{C3380CC4-5D6E-409C-BE32-E72D297353CC}">
              <c16:uniqueId val="{00000008-D200-437F-9AA2-9C6135BDF2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200-437F-9AA2-9C6135BDF2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25288</c:v>
                </c:pt>
                <c:pt idx="3">
                  <c:v>22510</c:v>
                </c:pt>
                <c:pt idx="6">
                  <c:v>21324</c:v>
                </c:pt>
                <c:pt idx="9">
                  <c:v>19958</c:v>
                </c:pt>
                <c:pt idx="12">
                  <c:v>21365</c:v>
                </c:pt>
              </c:numCache>
            </c:numRef>
          </c:val>
          <c:extLst>
            <c:ext xmlns:c16="http://schemas.microsoft.com/office/drawing/2014/chart" uri="{C3380CC4-5D6E-409C-BE32-E72D297353CC}">
              <c16:uniqueId val="{0000000A-D200-437F-9AA2-9C6135BDF25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200-437F-9AA2-9C6135BDF25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3489</c:v>
                </c:pt>
                <c:pt idx="1">
                  <c:v>3490</c:v>
                </c:pt>
                <c:pt idx="2">
                  <c:v>3491</c:v>
                </c:pt>
              </c:numCache>
            </c:numRef>
          </c:val>
          <c:extLst>
            <c:ext xmlns:c16="http://schemas.microsoft.com/office/drawing/2014/chart" uri="{C3380CC4-5D6E-409C-BE32-E72D297353CC}">
              <c16:uniqueId val="{00000000-0D33-4196-ABDA-219CB44422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8559</c:v>
                </c:pt>
                <c:pt idx="1">
                  <c:v>7073</c:v>
                </c:pt>
                <c:pt idx="2">
                  <c:v>5607</c:v>
                </c:pt>
              </c:numCache>
            </c:numRef>
          </c:val>
          <c:extLst>
            <c:ext xmlns:c16="http://schemas.microsoft.com/office/drawing/2014/chart" uri="{C3380CC4-5D6E-409C-BE32-E72D297353CC}">
              <c16:uniqueId val="{00000001-0D33-4196-ABDA-219CB44422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7279</c:v>
                </c:pt>
                <c:pt idx="1">
                  <c:v>7513</c:v>
                </c:pt>
                <c:pt idx="2">
                  <c:v>8156</c:v>
                </c:pt>
              </c:numCache>
            </c:numRef>
          </c:val>
          <c:extLst>
            <c:ext xmlns:c16="http://schemas.microsoft.com/office/drawing/2014/chart" uri="{C3380CC4-5D6E-409C-BE32-E72D297353CC}">
              <c16:uniqueId val="{00000002-0D33-4196-ABDA-219CB44422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{310E9F7A-8857-4F5E-BC73-19773B5BC8FB}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533-4BCB-BDF7-D30D840E7B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{5DF9988B-D4DE-422E-9525-7131039AB4E8}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33-4BCB-BDF7-D30D840E7B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{9A2D883F-BD24-4314-B0E0-E25E0AEAF1C9}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33-4BCB-BDF7-D30D840E7B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{B580E1C7-F3C7-4047-AD31-C388F14443BB}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33-4BCB-BDF7-D30D840E7B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{27E4EBFB-358A-4394-9AC5-CDB35BB1FDAD}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33-4BCB-BDF7-D30D840E7B0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{BDA72989-841B-4E65-B56F-D5996424A343}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533-4BCB-BDF7-D30D840E7B0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{C02CDF25-DC13-47C1-B19F-D465A6647996}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533-4BCB-BDF7-D30D840E7B0E}"/>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{39FF65C7-0F60-4D9F-842F-3D65697402DF}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533-4BCB-BDF7-D30D840E7B0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{F594D3E8-1F09-4F4E-B966-255D21CF238B}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533-4BCB-BDF7-D30D840E7B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c:v>
                </c:pt>
                <c:pt idx="8">
                  <c:v>54.7</c:v>
                </c:pt>
                <c:pt idx="16">
                  <c:v>56.4</c:v>
                </c:pt>
                <c:pt idx="24">
                  <c:v>58</c:v>
                </c:pt>
                <c:pt idx="32">
                  <c:v>59.3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533-4BCB-BDF7-D30D840E7B0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{7D5E2E39-D216-4097-A067-F03B0EB6B471}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533-4BCB-BDF7-D30D840E7B0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{265EE0A9-B624-4677-8BF8-47DC9F53D1BF}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33-4BCB-BDF7-D30D840E7B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{70AB002D-4E35-48B2-815B-3948E6326710}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33-4BCB-BDF7-D30D840E7B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{BB7D65CC-6A7A-478C-A7AF-43643A90ED93}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33-4BCB-BDF7-D30D840E7B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{87B09684-6EB1-46A7-B12A-79F537905C6F}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33-4BCB-BDF7-D30D840E7B0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{B6B242EF-4B88-4E09-ADB9-A74C51B287D2}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533-4BCB-BDF7-D30D840E7B0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{46779B5E-8EF4-44F2-B06A-670CDA7A1E77}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533-4BCB-BDF7-D30D840E7B0E}"/>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{8C7D580D-FFEE-4444-99A6-78DFF95FBAE1}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533-4BCB-BDF7-D30D840E7B0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{392644D3-32C1-4F78-98DC-0CFB166FE650}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533-4BCB-BDF7-D30D840E7B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58.3</c:v>
                </c:pt>
                <c:pt idx="16">
                  <c:v>59.6</c:v>
                </c:pt>
                <c:pt idx="24">
                  <c:v>60.7</c:v>
                </c:pt>
                <c:pt idx="32">
                  <c:v>62</c:v>
                </c:pt>
              </c:numCache>
            </c:numRef>
          </c:xVal>
          <c:yVal>
            <c:numRef>
              <c:f>公会計指標分析・財政指標組合せ分析表!$BP$55:$DC$55</c:f>
              <c:numCache>
                <c:formatCode>#,##0.0;"▲ "#,##0.0</c:formatCode>
                <c:ptCount val="40"/>
                <c:pt idx="0">
                  <c:v>32.799999999999997</c:v>
                </c:pt>
                <c:pt idx="8">
                  <c:v>54.6</c:v>
                </c:pt>
                <c:pt idx="16">
                  <c:v>53.2</c:v>
                </c:pt>
                <c:pt idx="24">
                  <c:v>47.9</c:v>
                </c:pt>
                <c:pt idx="32">
                  <c:v>49</c:v>
                </c:pt>
              </c:numCache>
            </c:numRef>
          </c:yVal>
          <c:smooth val="0"/>
          <c:extLst>
            <c:ext xmlns:c16="http://schemas.microsoft.com/office/drawing/2014/chart" uri="{C3380CC4-5D6E-409C-BE32-E72D297353CC}">
              <c16:uniqueId val="{00000013-B533-4BCB-BDF7-D30D840E7B0E}"/>
            </c:ext>
          </c:extLst>
        </c:ser>
        <c:dLbls>
          <c:showLegendKey val="0"/>
          <c:showVal val="1"/>
          <c:showCatName val="0"/>
          <c:showSerName val="0"/>
          <c:showPercent val="0"/>
          <c:showBubbleSize val="0"/>
        </c:dLbls>
        <c:axId val="46179840"/>
        <c:axId val="46181760"/>
      </c:scatterChart>
      <c:valAx>
        <c:axId val="46179840"/>
        <c:scaling>
          <c:orientation val="minMax"/>
          <c:max val="62.4"/>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9"/>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{868D4999-DB3C-4DDF-A009-4966A3D6732E}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0EA-44B1-B449-8BF99D9D37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{77B66749-6731-4E46-8251-C041C4563A15}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0EA-44B1-B449-8BF99D9D37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{AFA579B3-99C7-4310-BA5F-41423EB19BA5}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0EA-44B1-B449-8BF99D9D37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{24084810-4AD2-4857-8BD6-99D02C7AE07C}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0EA-44B1-B449-8BF99D9D37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{4318690C-FAC1-4556-987C-56A7962DD71E}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0EA-44B1-B449-8BF99D9D37A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{6A28B00F-72D3-4CB4-9A7F-8501319900AD}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0EA-44B1-B449-8BF99D9D37A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{0FD3833C-D635-4F68-B15B-2B34AC52417F}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0EA-44B1-B449-8BF99D9D37A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{E636D18F-2EDF-4405-BBDF-AC72A7964D0B}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0EA-44B1-B449-8BF99D9D37A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{FE96F3C9-C876-4E7C-8E6A-02A9EE28D27F}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0EA-44B1-B449-8BF99D9D37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7.3</c:v>
                </c:pt>
                <c:pt idx="16">
                  <c:v>4.4000000000000004</c:v>
                </c:pt>
                <c:pt idx="24">
                  <c:v>0.8</c:v>
                </c:pt>
                <c:pt idx="32">
                  <c:v>-2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0EA-44B1-B449-8BF99D9D37A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{F46AAF39-73B3-49C8-9870-9C76C06FC483}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0EA-44B1-B449-8BF99D9D37A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{5BB9DFEE-1F13-4E09-92ED-66956C41FE92}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0EA-44B1-B449-8BF99D9D37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{141A7F95-8A49-4D92-9350-59CFC1AFD937}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0EA-44B1-B449-8BF99D9D37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{692F8370-7C76-4AB2-ABF0-7A5247460FA1}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0EA-44B1-B449-8BF99D9D37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{9766DB00-47F3-4C18-8D79-7A65CB28959A}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0EA-44B1-B449-8BF99D9D37A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{AE079437-FBB7-4FAF-BE10-F20252474ED7}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0EA-44B1-B449-8BF99D9D37A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{FA3B53BD-A805-4679-8AA7-FBFC6E60FF55}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0EA-44B1-B449-8BF99D9D37A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{97ACE5FB-2CD1-49B6-8980-F9D9DE227EC7}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0EA-44B1-B449-8BF99D9D37A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{16B86DED-0563-4905-92D6-DDFF4573000E}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0EA-44B1-B449-8BF99D9D37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10</c:v>
                </c:pt>
                <c:pt idx="16">
                  <c:v>9.8000000000000007</c:v>
                </c:pt>
                <c:pt idx="24">
                  <c:v>9.6</c:v>
                </c:pt>
                <c:pt idx="32">
                  <c:v>9.5</c:v>
                </c:pt>
              </c:numCache>
            </c:numRef>
          </c:xVal>
          <c:yVal>
            <c:numRef>
              <c:f>公会計指標分析・財政指標組合せ分析表!$BP$77:$DC$77</c:f>
              <c:numCache>
                <c:formatCode>#,##0.0;"▲ "#,##0.0</c:formatCode>
                <c:ptCount val="40"/>
                <c:pt idx="0">
                  <c:v>32.799999999999997</c:v>
                </c:pt>
                <c:pt idx="8">
                  <c:v>54.6</c:v>
                </c:pt>
                <c:pt idx="16">
                  <c:v>53.2</c:v>
                </c:pt>
                <c:pt idx="24">
                  <c:v>47.9</c:v>
                </c:pt>
                <c:pt idx="32">
                  <c:v>49</c:v>
                </c:pt>
              </c:numCache>
            </c:numRef>
          </c:yVal>
          <c:smooth val="0"/>
          <c:extLst>
            <c:ext xmlns:c16="http://schemas.microsoft.com/office/drawing/2014/chart" uri="{C3380CC4-5D6E-409C-BE32-E72D297353CC}">
              <c16:uniqueId val="{00000013-90EA-44B1-B449-8BF99D9D37AD}"/>
            </c:ext>
          </c:extLst>
        </c:ser>
        <c:dLbls>
          <c:showLegendKey val="0"/>
          <c:showVal val="1"/>
          <c:showCatName val="0"/>
          <c:showSerName val="0"/>
          <c:showPercent val="0"/>
          <c:showBubbleSize val="0"/>
        </c:dLbls>
        <c:axId val="84219776"/>
        <c:axId val="84234240"/>
      </c:scatterChart>
      <c:valAx>
        <c:axId val="84219776"/>
        <c:scaling>
          <c:orientation val="minMax"/>
          <c:max val="10.1"/>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9"/>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令和元年度も含め、これまで継続的に繰上償還を行うことで後年度の公債費抑制を図っている。その効果として、元利償還金等が前年度と比較して</a:t>
          </a:r>
          <a:r>
            <a:rPr kumimoji="1" lang="en-US" altLang="ja-JP" sz="1400">
              <a:latin typeface="ＭＳ ゴシック" pitchFamily="49" charset="-128"/>
              <a:ea typeface="ＭＳ ゴシック" pitchFamily="49" charset="-128"/>
            </a:rPr>
            <a:t>321</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また、前年度より算入公債費等が元利償還金等を上回ったことで実質公債費比率の分子はマイナスとなり、令和元年度については、▲</a:t>
          </a:r>
          <a:r>
            <a:rPr kumimoji="1" lang="en-US" altLang="ja-JP" sz="1400">
              <a:latin typeface="ＭＳ ゴシック" pitchFamily="49" charset="-128"/>
              <a:ea typeface="ＭＳ ゴシック" pitchFamily="49" charset="-128"/>
            </a:rPr>
            <a:t>584</a:t>
          </a:r>
          <a:r>
            <a:rPr kumimoji="1" lang="ja-JP" altLang="en-US" sz="1400">
              <a:latin typeface="ＭＳ ゴシック" pitchFamily="49" charset="-128"/>
              <a:ea typeface="ＭＳ ゴシック" pitchFamily="49" charset="-128"/>
            </a:rPr>
            <a:t>百万円となっている。</a:t>
          </a:r>
        </a:p>
        <a:p>
          <a:r>
            <a:rPr kumimoji="1" lang="ja-JP" altLang="en-US" sz="1400">
              <a:latin typeface="ＭＳ ゴシック" pitchFamily="49" charset="-128"/>
              <a:ea typeface="ＭＳ ゴシック" pitchFamily="49" charset="-128"/>
            </a:rPr>
            <a:t>　今後も財政計画に基づいた繰上償還を予定しているが、令和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年度は、学校給食センター建設事業等の大型建設事業への借入が控えていることから、財源確保については、過度な地方債依存とならない財政運営に努める。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満期一括償還の償還財源としての積み立ては行っていない。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一般会計等に係る地方債の現在高は、当該年度に繰上償還を実施したものの、し尿処理施設整備事業をはじめ大型建設事業等による発行額が上回ったため、</a:t>
          </a:r>
          <a:r>
            <a:rPr kumimoji="1" lang="en-US" altLang="ja-JP" sz="1400">
              <a:latin typeface="ＭＳ ゴシック" pitchFamily="49" charset="-128"/>
              <a:ea typeface="ＭＳ ゴシック" pitchFamily="49" charset="-128"/>
            </a:rPr>
            <a:t>1,407</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充当可能財源等は、繰上償還の財源として減債基金を取崩したが、学校施設整備基金や国民健康保険財政調整基金等を積立てるほか、基準財政需要額算入見込額が、公債費等の増により前年度比</a:t>
          </a:r>
          <a:r>
            <a:rPr kumimoji="1" lang="en-US" altLang="ja-JP" sz="1400">
              <a:latin typeface="ＭＳ ゴシック" pitchFamily="49" charset="-128"/>
              <a:ea typeface="ＭＳ ゴシック" pitchFamily="49" charset="-128"/>
            </a:rPr>
            <a:t>1,103</a:t>
          </a:r>
          <a:r>
            <a:rPr kumimoji="1" lang="ja-JP" altLang="en-US" sz="1400">
              <a:latin typeface="ＭＳ ゴシック" pitchFamily="49" charset="-128"/>
              <a:ea typeface="ＭＳ ゴシック" pitchFamily="49" charset="-128"/>
            </a:rPr>
            <a:t>百万円の増となり、全体では前年度と比較し</a:t>
          </a:r>
          <a:r>
            <a:rPr kumimoji="1" lang="en-US" altLang="ja-JP" sz="1400">
              <a:latin typeface="ＭＳ ゴシック" pitchFamily="49" charset="-128"/>
              <a:ea typeface="ＭＳ ゴシック" pitchFamily="49" charset="-128"/>
            </a:rPr>
            <a:t>673</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また、これまでと同様に充当可能財源等が将来負担額を上回ったため、将来負担比率の分子は、▲</a:t>
          </a:r>
          <a:r>
            <a:rPr kumimoji="1" lang="en-US" altLang="ja-JP" sz="1400">
              <a:latin typeface="ＭＳ ゴシック" pitchFamily="49" charset="-128"/>
              <a:ea typeface="ＭＳ ゴシック" pitchFamily="49" charset="-128"/>
            </a:rPr>
            <a:t>14,548</a:t>
          </a:r>
          <a:r>
            <a:rPr kumimoji="1" lang="ja-JP" altLang="en-US" sz="1400">
              <a:latin typeface="ＭＳ ゴシック" pitchFamily="49" charset="-128"/>
              <a:ea typeface="ＭＳ ゴシック" pitchFamily="49" charset="-128"/>
            </a:rPr>
            <a:t>百万円となった。今後も大型建設事業が控えており、地方債現在高の増加が見込まれることから、過度な地方債依存とならない財政運営と業務改善や事業の見直しによる経費の縮減により、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長崎県南島原市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・適切な財源の確保により、財政調整基金の取崩しを回避し、前年度と同額程度を維持した。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百万円、ふるさと応援寄附基金に寄附金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百万円、学校施設整備基金に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百万円などを積立てた。また、令和元年度より新たに、公共施設整備基金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百万円を積立てた。一方、繰上償還の財源のため減債基金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百万円、ふるさと応援寄附基金の事業充当財源のため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百万円などを取崩したことなどにより、基金全体としては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・基金の使途の明確化を図るために、個々の特定目的基金に積立てていくことを予定している。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・学校施設整備基金：学校施設整備事業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・ふるさと応援寄附基金：世界遺産登録に関する事業、子どもたちの健全育成など寄附者の意向に沿った事業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・学校施設整備基金：学校施設整備事業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・庁舎建設基金：本庁舎建設事業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・森林環境譲与税基金：森林の整備及びその促進に要する事業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百万円積立て、目的事業の財源のため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・学校施設整備基金：築年数が経過している施設が多く、学校施設整備の財源として、今後も年間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百万程度を積立てていく予定である。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・庁舎建設基金：庁舎建設に要する財源を確保するため、今後も年間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百万円程度を積立てる予定である。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・公共施設整備基金：公共施設の整備に要する財源を確保するため、今後も年間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百万円程度を積立てる予定である。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・雇用の低迷や人口減少による税収の減少、普通交付税合併算定替の段階的縮減など、今後更に厳しい財政状況が想定されることから、将来負担に備え基金の確保に努める。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・今後控えている大型事業のため、必要に応じて取崩しを行う予定である。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・後年度の財政負担軽減のための繰上償還の財源として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・後年度の財政負担軽減のため、財政計画に基づき令和４年度まで実施する繰上償還の財源として取崩していく予定である。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4383346-8062-4884-81D9-18D3D4D039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4EA3E07-70DB-4926-93EA-7C6A388229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4B1B5D3-233D-4833-B5E7-F4668CC4081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82932C5-E701-4A11-8554-052C33FF687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66CC79C-402B-4AF9-BC14-8E35D83A7A4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F359CF7-3712-4E2F-893B-9051C14A7A4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71EC065-2E3C-4FEC-89DA-7748642AFB6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3F87636-02F6-47C6-AF96-879FA5A25FF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70C6452-FEEF-4DF4-93D4-2D932CC35B4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500E8DE-7E8B-4692-9C13-DB35452F17A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EF7F67A-FBC0-4DD4-AF75-AA026D42DCB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A4192FB-4418-4DF0-B17A-B49B0BD1EC1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D433B27-3987-4427-9482-D356ECBE027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BC0A4BA-F721-48AD-B75C-05EBB44E998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56AD148-E933-4A0C-AA7F-5D60AEEF457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64F3558-76D4-4710-90BA-67845FDDBE0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022743D-2843-46E6-95A0-BD727F39777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1E7FDAB-F97D-448D-87D1-CC7EEFF4631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5D8D265-D2F7-460B-9514-A1B2AFD8F2C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C845789-3352-4F00-925F-CD5E354884B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3BE57C9-973B-4F59-AB8B-DE2493148ED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4AF8ADA-7377-4171-B65D-8D7B097C76F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45,262
44,907
170.11
35,665,619
33,745,617
1,591,883
17,151,027
21,365,338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D959BDE-07AF-42DA-801F-5C164BF300F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944F5E0-6B0B-493E-A647-1562B7D76F1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AFE154A-48E5-4546-9F35-F44B9CE80AF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BE90EA3-AF93-4027-9A5C-8097B9770AF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8688947-2DFF-43AA-BC1C-3DCD3CE5DC3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48765EB-5C66-4D11-9BAC-2C51B4E6933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EE702FD-95BE-44FE-830E-750F6245372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EC4D060-2B63-4555-864F-454FB39D5F3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7FC0D17-478D-4F56-A50E-4F76C5813B4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CF96688-85D6-4678-BDD2-EAB8ACE5EE1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20770F3-EF14-4765-878B-4A0F7FA4956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5BEFD95-EA0B-4F4A-92B7-0A6855F5412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44B3F08-435C-43A4-949D-26433813D3A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BDDD0FB-E34A-4FD2-897A-B3C4A27F616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74F3727-E4B9-4296-91BA-6AB7962E0E5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8ADA5BA-63A7-458A-BE3D-75E149B97CD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9938AB3-7ED7-4BE7-871A-CD85DEB5D3E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26CABBE-3357-41AE-B21B-835405DCAB8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77D5E35-FD28-4E55-A41D-99D403E62B1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FEF329B0-36F4-43AF-AFB1-940A1ABC154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C1287D0-A983-4039-B300-48EB8E641D7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57A27A00-852B-4232-97D6-57ED2DC0BE6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49C9C7F-235E-4749-8022-58D353C27BF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3C28419-3973-4502-8DE8-C4D3C33C9C2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AECD175-314A-4402-94D6-739680A776B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7104978-28C4-4ADB-AFD5-77A051D30FD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A950281-EA81-4F6E-A468-011E5B7B0AD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F17EF4E-170B-4F09-85CD-348E303E158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4C27D6E-6D60-4619-8C92-736D8304C08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A5CAFBE-E55F-477E-B96A-9049EB36DBE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F9A9B1E-7D02-4F39-913F-D2492A37A17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1BBAC37-C4AF-48E9-B10E-E38E49815E3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F8C8104-7C27-426C-A0AC-E77E39F5DAE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76382CC-541B-44C7-A7D0-582A93B4F5F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02B100F-491A-4411-BEDA-073D9461483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年度に策定した公共施設等総合管理計画において、今後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年間で公共施設（建物）の更新費用の</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％縮減という目標を掲げ、老朽化した施設の集約化・複合化や除却を進めている。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有形固定資産減価償却率については、上昇傾向にはあるものの、類似団体平均と比較すると</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ポイント低い水準であり、これまでの取り組みの効果が表れていると考えられる。 </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F634B0B-8169-4189-8C33-00DB3E04BB9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4453CB3-26F7-400D-9FDC-9E9A6E4E7E1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B5BC3A30-34DC-44FC-9D2A-AFFF19A07B1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369BEEBE-4EE5-4C0E-A884-76D45C09E295}"/>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522657C7-E16A-42CB-89D4-7161414565C9}"/>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D195A1E4-6391-4966-B0ED-31AFE1087448}"/>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48A9970D-BE96-455A-AECF-3B2C9C652A3B}"/>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DC931031-CE82-4835-A129-B9800E7F9D9A}"/>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50E60105-187E-4115-835C-332AC1C70A39}"/>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DD04EAB1-E946-42B3-B932-ABB5BD883D89}"/>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B29ABF95-39B5-4699-B9B0-E39672C2E501}"/>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A6CD08E8-B27F-4926-BD5B-7F6FAE8C1F7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E39B35AF-AE82-4A44-9472-59C85D9E6AB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5BB88B5-85EC-4E96-ACFB-C2DE6F51EED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73" name="直線コネクタ 72">
          <a:extLst>
            <a:ext uri="{FF2B5EF4-FFF2-40B4-BE49-F238E27FC236}">
              <a16:creationId xmlns:a16="http://schemas.microsoft.com/office/drawing/2014/main" id="{F8BC5678-1651-4086-BD03-6E698BADBDAF}"/>
            </a:ext>
          </a:extLst>
        </xdr:cNvPr>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74" name="有形固定資産減価償却率最小値テキスト">
          <a:extLst>
            <a:ext uri="{FF2B5EF4-FFF2-40B4-BE49-F238E27FC236}">
              <a16:creationId xmlns:a16="http://schemas.microsoft.com/office/drawing/2014/main" id="{478AE0CA-69DE-4C4F-9379-98DB0890FCDD}"/>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75" name="直線コネクタ 74">
          <a:extLst>
            <a:ext uri="{FF2B5EF4-FFF2-40B4-BE49-F238E27FC236}">
              <a16:creationId xmlns:a16="http://schemas.microsoft.com/office/drawing/2014/main" id="{61885911-2309-4D7F-8C18-0F96A9047B74}"/>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76" name="有形固定資産減価償却率最大値テキスト">
          <a:extLst>
            <a:ext uri="{FF2B5EF4-FFF2-40B4-BE49-F238E27FC236}">
              <a16:creationId xmlns:a16="http://schemas.microsoft.com/office/drawing/2014/main" id="{AF43D24F-DDD8-40F0-AE64-F67268E61F7A}"/>
            </a:ext>
          </a:extLst>
        </xdr:cNvPr>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77" name="直線コネクタ 76">
          <a:extLst>
            <a:ext uri="{FF2B5EF4-FFF2-40B4-BE49-F238E27FC236}">
              <a16:creationId xmlns:a16="http://schemas.microsoft.com/office/drawing/2014/main" id="{51B3C62D-BD07-4BC4-96E0-1A56EC34AB1E}"/>
            </a:ext>
          </a:extLst>
        </xdr:cNvPr>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78" name="有形固定資産減価償却率平均値テキスト">
          <a:extLst>
            <a:ext uri="{FF2B5EF4-FFF2-40B4-BE49-F238E27FC236}">
              <a16:creationId xmlns:a16="http://schemas.microsoft.com/office/drawing/2014/main" id="{9F997A0C-C9F8-438D-81D7-8E93166497E0}"/>
            </a:ext>
          </a:extLst>
        </xdr:cNvPr>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9" name="フローチャート: 判断 78">
          <a:extLst>
            <a:ext uri="{FF2B5EF4-FFF2-40B4-BE49-F238E27FC236}">
              <a16:creationId xmlns:a16="http://schemas.microsoft.com/office/drawing/2014/main" id="{4737A23D-1AAF-4AA5-83C2-C8872178D52D}"/>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80" name="フローチャート: 判断 79">
          <a:extLst>
            <a:ext uri="{FF2B5EF4-FFF2-40B4-BE49-F238E27FC236}">
              <a16:creationId xmlns:a16="http://schemas.microsoft.com/office/drawing/2014/main" id="{DB3DD67A-B334-4E1E-8448-0458424638FD}"/>
            </a:ext>
          </a:extLst>
        </xdr:cNvPr>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81" name="フローチャート: 判断 80">
          <a:extLst>
            <a:ext uri="{FF2B5EF4-FFF2-40B4-BE49-F238E27FC236}">
              <a16:creationId xmlns:a16="http://schemas.microsoft.com/office/drawing/2014/main" id="{0C95A8CC-EDD8-43F2-BE36-B86EF6D44654}"/>
            </a:ext>
          </a:extLst>
        </xdr:cNvPr>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82" name="フローチャート: 判断 81">
          <a:extLst>
            <a:ext uri="{FF2B5EF4-FFF2-40B4-BE49-F238E27FC236}">
              <a16:creationId xmlns:a16="http://schemas.microsoft.com/office/drawing/2014/main" id="{F3142297-FBD7-45CC-A081-0DA612AAAF21}"/>
            </a:ext>
          </a:extLst>
        </xdr:cNvPr>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163449</xdr:rowOff>
    </xdr:from>
    <xdr:to>
      <xdr:col>7</xdr:col>
      <xdr:colOff>187325</xdr:colOff>
      <xdr:row>29</xdr:row>
      <xdr:rowOff>93599</xdr:rowOff>
    </xdr:to>
    <xdr:sp macro="" textlink="">
      <xdr:nvSpPr>
        <xdr:cNvPr id="83" name="フローチャート: 判断 82">
          <a:extLst>
            <a:ext uri="{FF2B5EF4-FFF2-40B4-BE49-F238E27FC236}">
              <a16:creationId xmlns:a16="http://schemas.microsoft.com/office/drawing/2014/main" id="{5ECC9230-0C1C-49C8-89DD-0AA1C1AFFCD4}"/>
            </a:ext>
          </a:extLst>
        </xdr:cNvPr>
        <xdr:cNvSpPr/>
      </xdr:nvSpPr>
      <xdr:spPr>
        <a:xfrm>
          <a:off x="1714500" y="57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87F376D-D8F0-477F-9644-D41C58A0A6A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C8C66FD-4671-4F47-AEDE-B98E76CF52D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7CE1BB7-7A9E-48AA-8098-BCF2C42AC06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ED1CA9F-C59E-4A61-A6C6-6CE4B40BFCC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59E0B81-CC1A-4A1D-A510-FC8390936BC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7112</xdr:rowOff>
    </xdr:from>
    <xdr:to>
      <xdr:col>23</xdr:col>
      <xdr:colOff>136525</xdr:colOff>
      <xdr:row>29</xdr:row>
      <xdr:rowOff>108712</xdr:rowOff>
    </xdr:to>
    <xdr:sp macro="" textlink="">
      <xdr:nvSpPr>
        <xdr:cNvPr id="89" name="楕円 88">
          <a:extLst>
            <a:ext uri="{FF2B5EF4-FFF2-40B4-BE49-F238E27FC236}">
              <a16:creationId xmlns:a16="http://schemas.microsoft.com/office/drawing/2014/main" id="{ADE1F52D-6FFF-4617-9F04-D055C11DCAC5}"/>
            </a:ext>
          </a:extLst>
        </xdr:cNvPr>
        <xdr:cNvSpPr/>
      </xdr:nvSpPr>
      <xdr:spPr>
        <a:xfrm>
          <a:off x="4711700" y="57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29989</xdr:rowOff>
    </xdr:from>
    <xdr:ext cx="405111" cy="259045"/>
    <xdr:sp macro="" textlink="">
      <xdr:nvSpPr>
        <xdr:cNvPr id="90" name="有形固定資産減価償却率該当値テキスト">
          <a:extLst>
            <a:ext uri="{FF2B5EF4-FFF2-40B4-BE49-F238E27FC236}">
              <a16:creationId xmlns:a16="http://schemas.microsoft.com/office/drawing/2014/main" id="{5989BF10-961D-4C73-B247-27E3D6D9870C}"/>
            </a:ext>
          </a:extLst>
        </xdr:cNvPr>
        <xdr:cNvSpPr txBox="1"/>
      </xdr:nvSpPr>
      <xdr:spPr>
        <a:xfrm>
          <a:off x="4813300" y="5602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150495</xdr:rowOff>
    </xdr:from>
    <xdr:to>
      <xdr:col>19</xdr:col>
      <xdr:colOff>187325</xdr:colOff>
      <xdr:row>29</xdr:row>
      <xdr:rowOff>80645</xdr:rowOff>
    </xdr:to>
    <xdr:sp macro="" textlink="">
      <xdr:nvSpPr>
        <xdr:cNvPr id="91" name="楕円 90">
          <a:extLst>
            <a:ext uri="{FF2B5EF4-FFF2-40B4-BE49-F238E27FC236}">
              <a16:creationId xmlns:a16="http://schemas.microsoft.com/office/drawing/2014/main" id="{56E36ECA-8ACD-457C-A913-F6F924E2EE2A}"/>
            </a:ext>
          </a:extLst>
        </xdr:cNvPr>
        <xdr:cNvSpPr/>
      </xdr:nvSpPr>
      <xdr:spPr>
        <a:xfrm>
          <a:off x="4000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29845</xdr:rowOff>
    </xdr:from>
    <xdr:to>
      <xdr:col>23</xdr:col>
      <xdr:colOff>85725</xdr:colOff>
      <xdr:row>29</xdr:row>
      <xdr:rowOff>57912</xdr:rowOff>
    </xdr:to>
    <xdr:cxnSp macro="">
      <xdr:nvCxnSpPr>
        <xdr:cNvPr id="92" name="直線コネクタ 91">
          <a:extLst>
            <a:ext uri="{FF2B5EF4-FFF2-40B4-BE49-F238E27FC236}">
              <a16:creationId xmlns:a16="http://schemas.microsoft.com/office/drawing/2014/main" id="{4CF3EF29-225B-4A98-9888-BF865FF2AA3E}"/>
            </a:ext>
          </a:extLst>
        </xdr:cNvPr>
        <xdr:cNvCxnSpPr/>
      </xdr:nvCxnSpPr>
      <xdr:spPr>
        <a:xfrm>
          <a:off x="4051300" y="5773420"/>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115951</xdr:rowOff>
    </xdr:from>
    <xdr:to>
      <xdr:col>15</xdr:col>
      <xdr:colOff>187325</xdr:colOff>
      <xdr:row>29</xdr:row>
      <xdr:rowOff>46101</xdr:rowOff>
    </xdr:to>
    <xdr:sp macro="" textlink="">
      <xdr:nvSpPr>
        <xdr:cNvPr id="93" name="楕円 92">
          <a:extLst>
            <a:ext uri="{FF2B5EF4-FFF2-40B4-BE49-F238E27FC236}">
              <a16:creationId xmlns:a16="http://schemas.microsoft.com/office/drawing/2014/main" id="{551B68D7-A64A-4EA2-8A9A-9451211F1F9B}"/>
            </a:ext>
          </a:extLst>
        </xdr:cNvPr>
        <xdr:cNvSpPr/>
      </xdr:nvSpPr>
      <xdr:spPr>
        <a:xfrm>
          <a:off x="3238500" y="5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166751</xdr:rowOff>
    </xdr:from>
    <xdr:to>
      <xdr:col>19</xdr:col>
      <xdr:colOff>136525</xdr:colOff>
      <xdr:row>29</xdr:row>
      <xdr:rowOff>29845</xdr:rowOff>
    </xdr:to>
    <xdr:cxnSp macro="">
      <xdr:nvCxnSpPr>
        <xdr:cNvPr id="94" name="直線コネクタ 93">
          <a:extLst>
            <a:ext uri="{FF2B5EF4-FFF2-40B4-BE49-F238E27FC236}">
              <a16:creationId xmlns:a16="http://schemas.microsoft.com/office/drawing/2014/main" id="{6665ED81-6793-4ED9-801D-492694017A5E}"/>
            </a:ext>
          </a:extLst>
        </xdr:cNvPr>
        <xdr:cNvCxnSpPr/>
      </xdr:nvCxnSpPr>
      <xdr:spPr>
        <a:xfrm>
          <a:off x="3289300" y="573887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79248</xdr:rowOff>
    </xdr:from>
    <xdr:to>
      <xdr:col>11</xdr:col>
      <xdr:colOff>187325</xdr:colOff>
      <xdr:row>29</xdr:row>
      <xdr:rowOff>9398</xdr:rowOff>
    </xdr:to>
    <xdr:sp macro="" textlink="">
      <xdr:nvSpPr>
        <xdr:cNvPr id="95" name="楕円 94">
          <a:extLst>
            <a:ext uri="{FF2B5EF4-FFF2-40B4-BE49-F238E27FC236}">
              <a16:creationId xmlns:a16="http://schemas.microsoft.com/office/drawing/2014/main" id="{BC6F16E9-3911-4D6D-A3AF-44E3B729009C}"/>
            </a:ext>
          </a:extLst>
        </xdr:cNvPr>
        <xdr:cNvSpPr/>
      </xdr:nvSpPr>
      <xdr:spPr>
        <a:xfrm>
          <a:off x="2476500" y="565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130048</xdr:rowOff>
    </xdr:from>
    <xdr:to>
      <xdr:col>15</xdr:col>
      <xdr:colOff>136525</xdr:colOff>
      <xdr:row>28</xdr:row>
      <xdr:rowOff>166751</xdr:rowOff>
    </xdr:to>
    <xdr:cxnSp macro="">
      <xdr:nvCxnSpPr>
        <xdr:cNvPr id="96" name="直線コネクタ 95">
          <a:extLst>
            <a:ext uri="{FF2B5EF4-FFF2-40B4-BE49-F238E27FC236}">
              <a16:creationId xmlns:a16="http://schemas.microsoft.com/office/drawing/2014/main" id="{084080E5-33C0-4642-9E39-576AFFD18011}"/>
            </a:ext>
          </a:extLst>
        </xdr:cNvPr>
        <xdr:cNvCxnSpPr/>
      </xdr:nvCxnSpPr>
      <xdr:spPr>
        <a:xfrm>
          <a:off x="2527300" y="5702173"/>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42545</xdr:rowOff>
    </xdr:from>
    <xdr:to>
      <xdr:col>7</xdr:col>
      <xdr:colOff>187325</xdr:colOff>
      <xdr:row>28</xdr:row>
      <xdr:rowOff>144145</xdr:rowOff>
    </xdr:to>
    <xdr:sp macro="" textlink="">
      <xdr:nvSpPr>
        <xdr:cNvPr id="97" name="楕円 96">
          <a:extLst>
            <a:ext uri="{FF2B5EF4-FFF2-40B4-BE49-F238E27FC236}">
              <a16:creationId xmlns:a16="http://schemas.microsoft.com/office/drawing/2014/main" id="{ABEFB911-47A5-43E9-ADF4-9C142D5724C2}"/>
            </a:ext>
          </a:extLst>
        </xdr:cNvPr>
        <xdr:cNvSpPr/>
      </xdr:nvSpPr>
      <xdr:spPr>
        <a:xfrm>
          <a:off x="17145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93345</xdr:rowOff>
    </xdr:from>
    <xdr:to>
      <xdr:col>11</xdr:col>
      <xdr:colOff>136525</xdr:colOff>
      <xdr:row>28</xdr:row>
      <xdr:rowOff>130048</xdr:rowOff>
    </xdr:to>
    <xdr:cxnSp macro="">
      <xdr:nvCxnSpPr>
        <xdr:cNvPr id="98" name="直線コネクタ 97">
          <a:extLst>
            <a:ext uri="{FF2B5EF4-FFF2-40B4-BE49-F238E27FC236}">
              <a16:creationId xmlns:a16="http://schemas.microsoft.com/office/drawing/2014/main" id="{33F676D0-928E-4DB6-BD4C-28A2DD215043}"/>
            </a:ext>
          </a:extLst>
        </xdr:cNvPr>
        <xdr:cNvCxnSpPr/>
      </xdr:nvCxnSpPr>
      <xdr:spPr>
        <a:xfrm>
          <a:off x="1765300" y="5665470"/>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130065</xdr:rowOff>
    </xdr:from>
    <xdr:ext cx="405111" cy="259045"/>
    <xdr:sp macro="" textlink="">
      <xdr:nvSpPr>
        <xdr:cNvPr id="99" name="n_1aveValue有形固定資産減価償却率">
          <a:extLst>
            <a:ext uri="{FF2B5EF4-FFF2-40B4-BE49-F238E27FC236}">
              <a16:creationId xmlns:a16="http://schemas.microsoft.com/office/drawing/2014/main" id="{390D2E43-6A35-4593-B7F7-6DF4AD5B5E28}"/>
            </a:ext>
          </a:extLst>
        </xdr:cNvPr>
        <xdr:cNvSpPr txBox="1"/>
      </xdr:nvSpPr>
      <xdr:spPr>
        <a:xfrm>
          <a:off x="3836044" y="587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100" name="n_2aveValue有形固定資産減価償却率">
          <a:extLst>
            <a:ext uri="{FF2B5EF4-FFF2-40B4-BE49-F238E27FC236}">
              <a16:creationId xmlns:a16="http://schemas.microsoft.com/office/drawing/2014/main" id="{2BD30F0F-FA7C-46EB-B6E6-C16B3B74B967}"/>
            </a:ext>
          </a:extLst>
        </xdr:cNvPr>
        <xdr:cNvSpPr txBox="1"/>
      </xdr:nvSpPr>
      <xdr:spPr>
        <a:xfrm>
          <a:off x="3086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78249</xdr:rowOff>
    </xdr:from>
    <xdr:ext cx="405111" cy="259045"/>
    <xdr:sp macro="" textlink="">
      <xdr:nvSpPr>
        <xdr:cNvPr id="101" name="n_3aveValue有形固定資産減価償却率">
          <a:extLst>
            <a:ext uri="{FF2B5EF4-FFF2-40B4-BE49-F238E27FC236}">
              <a16:creationId xmlns:a16="http://schemas.microsoft.com/office/drawing/2014/main" id="{02E2D0C7-6B00-4A59-AA82-7C78231E0A4B}"/>
            </a:ext>
          </a:extLst>
        </xdr:cNvPr>
        <xdr:cNvSpPr txBox="1"/>
      </xdr:nvSpPr>
      <xdr:spPr>
        <a:xfrm>
          <a:off x="2324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84726</xdr:rowOff>
    </xdr:from>
    <xdr:ext cx="405111" cy="259045"/>
    <xdr:sp macro="" textlink="">
      <xdr:nvSpPr>
        <xdr:cNvPr id="102" name="n_4aveValue有形固定資産減価償却率">
          <a:extLst>
            <a:ext uri="{FF2B5EF4-FFF2-40B4-BE49-F238E27FC236}">
              <a16:creationId xmlns:a16="http://schemas.microsoft.com/office/drawing/2014/main" id="{03952C07-AFE3-4562-B476-FEF9AFE95F1D}"/>
            </a:ext>
          </a:extLst>
        </xdr:cNvPr>
        <xdr:cNvSpPr txBox="1"/>
      </xdr:nvSpPr>
      <xdr:spPr>
        <a:xfrm>
          <a:off x="1562744" y="5828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97172</xdr:rowOff>
    </xdr:from>
    <xdr:ext cx="405111" cy="259045"/>
    <xdr:sp macro="" textlink="">
      <xdr:nvSpPr>
        <xdr:cNvPr id="103" name="n_1mainValue有形固定資産減価償却率">
          <a:extLst>
            <a:ext uri="{FF2B5EF4-FFF2-40B4-BE49-F238E27FC236}">
              <a16:creationId xmlns:a16="http://schemas.microsoft.com/office/drawing/2014/main" id="{DF2121F5-179E-4F13-B99C-E9DC6F0A8EF2}"/>
            </a:ext>
          </a:extLst>
        </xdr:cNvPr>
        <xdr:cNvSpPr txBox="1"/>
      </xdr:nvSpPr>
      <xdr:spPr>
        <a:xfrm>
          <a:off x="38360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62628</xdr:rowOff>
    </xdr:from>
    <xdr:ext cx="405111" cy="259045"/>
    <xdr:sp macro="" textlink="">
      <xdr:nvSpPr>
        <xdr:cNvPr id="104" name="n_2mainValue有形固定資産減価償却率">
          <a:extLst>
            <a:ext uri="{FF2B5EF4-FFF2-40B4-BE49-F238E27FC236}">
              <a16:creationId xmlns:a16="http://schemas.microsoft.com/office/drawing/2014/main" id="{FA0D7CBC-3A96-4C3D-830B-CA5D980593CA}"/>
            </a:ext>
          </a:extLst>
        </xdr:cNvPr>
        <xdr:cNvSpPr txBox="1"/>
      </xdr:nvSpPr>
      <xdr:spPr>
        <a:xfrm>
          <a:off x="3086744" y="546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25925</xdr:rowOff>
    </xdr:from>
    <xdr:ext cx="405111" cy="259045"/>
    <xdr:sp macro="" textlink="">
      <xdr:nvSpPr>
        <xdr:cNvPr id="105" name="n_3mainValue有形固定資産減価償却率">
          <a:extLst>
            <a:ext uri="{FF2B5EF4-FFF2-40B4-BE49-F238E27FC236}">
              <a16:creationId xmlns:a16="http://schemas.microsoft.com/office/drawing/2014/main" id="{CAF723A9-E0E4-48DD-9699-FF441E3F314B}"/>
            </a:ext>
          </a:extLst>
        </xdr:cNvPr>
        <xdr:cNvSpPr txBox="1"/>
      </xdr:nvSpPr>
      <xdr:spPr>
        <a:xfrm>
          <a:off x="2324744" y="5426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160672</xdr:rowOff>
    </xdr:from>
    <xdr:ext cx="405111" cy="259045"/>
    <xdr:sp macro="" textlink="">
      <xdr:nvSpPr>
        <xdr:cNvPr id="106" name="n_4mainValue有形固定資産減価償却率">
          <a:extLst>
            <a:ext uri="{FF2B5EF4-FFF2-40B4-BE49-F238E27FC236}">
              <a16:creationId xmlns:a16="http://schemas.microsoft.com/office/drawing/2014/main" id="{E85E3190-ED7A-4557-8198-935646EFD5D2}"/>
            </a:ext>
          </a:extLst>
        </xdr:cNvPr>
        <xdr:cNvSpPr txBox="1"/>
      </xdr:nvSpPr>
      <xdr:spPr>
        <a:xfrm>
          <a:off x="1562744" y="53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5BEB0DE2-906A-4261-8D18-E842B46B14A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C611AE90-8625-428A-9425-A281FB8178E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CC41EEDC-1B6B-4EAF-B359-D17FE309D3C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52D63492-0041-4575-9A70-6708D95A653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E9C33D1-6A60-4C3F-9187-FB4E4E9687E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8665984-2963-4919-8209-F4F9391A523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7B793D14-E2A8-4A03-8C8F-F9D7A6769AE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F275D563-835B-4D29-889F-9077947DECA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25B3019E-F795-4001-A0E6-57344F9F87E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B48224DF-5978-414A-9DD6-5C44BF3464A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EF36479B-06BA-4644-8BD1-72E9FB364E8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5CC6EA2-5A4F-4AE3-9041-CEA81BE3F41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58197D84-9D78-433C-9222-574FB6E18B6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年の合併後、地方債の借入を抑制するとともに、平成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年度から財政計画に基づいた繰上償還（令和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年度まで年間約</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億円程度）を行っている。これにより、類似団体平均と比較すると</a:t>
          </a:r>
          <a:r>
            <a:rPr kumimoji="1" lang="en-US" altLang="ja-JP" sz="1100">
              <a:latin typeface="ＭＳ Ｐゴシック" panose="020B0600070205080204" pitchFamily="50" charset="-128"/>
              <a:ea typeface="ＭＳ Ｐゴシック" panose="020B0600070205080204" pitchFamily="50" charset="-128"/>
            </a:rPr>
            <a:t>428</a:t>
          </a:r>
          <a:r>
            <a:rPr kumimoji="1" lang="ja-JP" altLang="en-US" sz="1100">
              <a:latin typeface="ＭＳ Ｐゴシック" panose="020B0600070205080204" pitchFamily="50" charset="-128"/>
              <a:ea typeface="ＭＳ Ｐゴシック" panose="020B0600070205080204" pitchFamily="50" charset="-128"/>
            </a:rPr>
            <a:t>ポイント低い水準であり、これまでの取り組みの効果が表れていると考えられる。しかし、建設中の有家小学校や学校給食センターをはじめ、今後予定している大型建設事業の実施による借入に伴い、実質公債費比率の上昇も考えられることから、過度に地方債に依存することない財政運営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76E2B659-0EEF-49CD-AAD4-9DC014BA706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C8BD085E-6910-4D79-BEDB-6ED01EC7FD3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D56B6BDD-D88A-4BD7-A1C4-E4F4C6AD2CC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3EE11BAC-99D9-48F2-A41E-A29A3174FF3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809077E6-AB3A-4257-9274-B06F21827F0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B0787063-2DA6-44E3-B295-2A53A277FF8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E52AF5A1-A583-457C-9DD2-3B8389672A55}"/>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3EE2AF00-7B04-4BD6-A011-2E4F73F7A423}"/>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1E4D67F1-BB23-418E-AE29-48A4B469E61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386F5A12-4049-44CD-A5F0-553B1148A64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9853339-5AB2-406A-A355-7B4C4D4676A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746BC75B-8459-483F-8273-361A5B8AE26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BA0B4C12-1CD5-4B2F-BB07-DF25511A20F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C255015C-9004-4E22-8E46-1D8E29A99ADD}"/>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19E8AAD8-C104-4688-97EC-A2BE1B567C4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152A939-7B1C-48EE-85B2-81920A02EA8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51100262-DE75-4354-9908-31BA88EDEBD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37" name="直線コネクタ 136">
          <a:extLst>
            <a:ext uri="{FF2B5EF4-FFF2-40B4-BE49-F238E27FC236}">
              <a16:creationId xmlns:a16="http://schemas.microsoft.com/office/drawing/2014/main" id="{BB4D19E5-0C6D-48B9-AD48-7F9444E57C08}"/>
            </a:ext>
          </a:extLst>
        </xdr:cNvPr>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38" name="債務償還比率最小値テキスト">
          <a:extLst>
            <a:ext uri="{FF2B5EF4-FFF2-40B4-BE49-F238E27FC236}">
              <a16:creationId xmlns:a16="http://schemas.microsoft.com/office/drawing/2014/main" id="{CE6683B6-3F49-4D91-BB14-A29F6E809B1F}"/>
            </a:ext>
          </a:extLst>
        </xdr:cNvPr>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39" name="直線コネクタ 138">
          <a:extLst>
            <a:ext uri="{FF2B5EF4-FFF2-40B4-BE49-F238E27FC236}">
              <a16:creationId xmlns:a16="http://schemas.microsoft.com/office/drawing/2014/main" id="{44844859-0ED7-4AD6-934A-F44CCAE6DF08}"/>
            </a:ext>
          </a:extLst>
        </xdr:cNvPr>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40" name="債務償還比率最大値テキスト">
          <a:extLst>
            <a:ext uri="{FF2B5EF4-FFF2-40B4-BE49-F238E27FC236}">
              <a16:creationId xmlns:a16="http://schemas.microsoft.com/office/drawing/2014/main" id="{D8A5CFC0-46AB-4D71-B35C-153CC62F4110}"/>
            </a:ext>
          </a:extLst>
        </xdr:cNvPr>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41" name="直線コネクタ 140">
          <a:extLst>
            <a:ext uri="{FF2B5EF4-FFF2-40B4-BE49-F238E27FC236}">
              <a16:creationId xmlns:a16="http://schemas.microsoft.com/office/drawing/2014/main" id="{E5F60B23-E2B2-40EA-8A46-0885A1FABFA5}"/>
            </a:ext>
          </a:extLst>
        </xdr:cNvPr>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9736</xdr:rowOff>
    </xdr:from>
    <xdr:ext cx="469744" cy="259045"/>
    <xdr:sp macro="" textlink="">
      <xdr:nvSpPr>
        <xdr:cNvPr id="142" name="債務償還比率平均値テキスト">
          <a:extLst>
            <a:ext uri="{FF2B5EF4-FFF2-40B4-BE49-F238E27FC236}">
              <a16:creationId xmlns:a16="http://schemas.microsoft.com/office/drawing/2014/main" id="{8C05DA8A-51CD-40EA-ADC2-D0B670762CDB}"/>
            </a:ext>
          </a:extLst>
        </xdr:cNvPr>
        <xdr:cNvSpPr txBox="1"/>
      </xdr:nvSpPr>
      <xdr:spPr>
        <a:xfrm>
          <a:off x="14846300" y="5924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43" name="フローチャート: 判断 142">
          <a:extLst>
            <a:ext uri="{FF2B5EF4-FFF2-40B4-BE49-F238E27FC236}">
              <a16:creationId xmlns:a16="http://schemas.microsoft.com/office/drawing/2014/main" id="{2433F68B-345E-45DE-AA8A-DB79F4D69222}"/>
            </a:ext>
          </a:extLst>
        </xdr:cNvPr>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44" name="フローチャート: 判断 143">
          <a:extLst>
            <a:ext uri="{FF2B5EF4-FFF2-40B4-BE49-F238E27FC236}">
              <a16:creationId xmlns:a16="http://schemas.microsoft.com/office/drawing/2014/main" id="{633A6A76-249E-443E-ADD6-A07D5B460C42}"/>
            </a:ext>
          </a:extLst>
        </xdr:cNvPr>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45" name="フローチャート: 判断 144">
          <a:extLst>
            <a:ext uri="{FF2B5EF4-FFF2-40B4-BE49-F238E27FC236}">
              <a16:creationId xmlns:a16="http://schemas.microsoft.com/office/drawing/2014/main" id="{EE03EFC7-3EC4-4A9F-87A1-3CD60556CA36}"/>
            </a:ext>
          </a:extLst>
        </xdr:cNvPr>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46" name="フローチャート: 判断 145">
          <a:extLst>
            <a:ext uri="{FF2B5EF4-FFF2-40B4-BE49-F238E27FC236}">
              <a16:creationId xmlns:a16="http://schemas.microsoft.com/office/drawing/2014/main" id="{19343D48-3BF3-4A5F-832F-D6FB19FA1B21}"/>
            </a:ext>
          </a:extLst>
        </xdr:cNvPr>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45563</xdr:rowOff>
    </xdr:from>
    <xdr:to>
      <xdr:col>60</xdr:col>
      <xdr:colOff>123825</xdr:colOff>
      <xdr:row>29</xdr:row>
      <xdr:rowOff>147163</xdr:rowOff>
    </xdr:to>
    <xdr:sp macro="" textlink="">
      <xdr:nvSpPr>
        <xdr:cNvPr id="147" name="フローチャート: 判断 146">
          <a:extLst>
            <a:ext uri="{FF2B5EF4-FFF2-40B4-BE49-F238E27FC236}">
              <a16:creationId xmlns:a16="http://schemas.microsoft.com/office/drawing/2014/main" id="{DADC5889-9CAC-4DB1-82A9-BC34E0F1D2BA}"/>
            </a:ext>
          </a:extLst>
        </xdr:cNvPr>
        <xdr:cNvSpPr/>
      </xdr:nvSpPr>
      <xdr:spPr>
        <a:xfrm>
          <a:off x="11747500" y="57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AB86C16-8F64-4D3D-B046-7BC4F756B2A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3D03A14-4783-4F5F-93ED-C4D96C3F818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6CA607C-0491-421C-8DE5-45D19C4C1C7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911728E7-8A3E-4449-BC19-52BB1F8BEFC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2CFB7C4-7753-48B9-B1EB-638FB5F7F4A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105634</xdr:rowOff>
    </xdr:from>
    <xdr:to>
      <xdr:col>76</xdr:col>
      <xdr:colOff>73025</xdr:colOff>
      <xdr:row>28</xdr:row>
      <xdr:rowOff>35784</xdr:rowOff>
    </xdr:to>
    <xdr:sp macro="" textlink="">
      <xdr:nvSpPr>
        <xdr:cNvPr id="153" name="楕円 152">
          <a:extLst>
            <a:ext uri="{FF2B5EF4-FFF2-40B4-BE49-F238E27FC236}">
              <a16:creationId xmlns:a16="http://schemas.microsoft.com/office/drawing/2014/main" id="{19C5C89B-E3F4-491D-B48D-D59FE63EA423}"/>
            </a:ext>
          </a:extLst>
        </xdr:cNvPr>
        <xdr:cNvSpPr/>
      </xdr:nvSpPr>
      <xdr:spPr>
        <a:xfrm>
          <a:off x="14744700" y="550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20561</xdr:rowOff>
    </xdr:from>
    <xdr:ext cx="469744" cy="259045"/>
    <xdr:sp macro="" textlink="">
      <xdr:nvSpPr>
        <xdr:cNvPr id="154" name="債務償還比率該当値テキスト">
          <a:extLst>
            <a:ext uri="{FF2B5EF4-FFF2-40B4-BE49-F238E27FC236}">
              <a16:creationId xmlns:a16="http://schemas.microsoft.com/office/drawing/2014/main" id="{8F196E05-066C-4F16-B60B-ABA0A18324F1}"/>
            </a:ext>
          </a:extLst>
        </xdr:cNvPr>
        <xdr:cNvSpPr txBox="1"/>
      </xdr:nvSpPr>
      <xdr:spPr>
        <a:xfrm>
          <a:off x="14846300" y="542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43845</xdr:rowOff>
    </xdr:from>
    <xdr:to>
      <xdr:col>72</xdr:col>
      <xdr:colOff>123825</xdr:colOff>
      <xdr:row>27</xdr:row>
      <xdr:rowOff>145445</xdr:rowOff>
    </xdr:to>
    <xdr:sp macro="" textlink="">
      <xdr:nvSpPr>
        <xdr:cNvPr id="155" name="楕円 154">
          <a:extLst>
            <a:ext uri="{FF2B5EF4-FFF2-40B4-BE49-F238E27FC236}">
              <a16:creationId xmlns:a16="http://schemas.microsoft.com/office/drawing/2014/main" id="{524C01E8-6896-45B0-9936-EC0FE1A29160}"/>
            </a:ext>
          </a:extLst>
        </xdr:cNvPr>
        <xdr:cNvSpPr/>
      </xdr:nvSpPr>
      <xdr:spPr>
        <a:xfrm>
          <a:off x="14033500" y="544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94645</xdr:rowOff>
    </xdr:from>
    <xdr:to>
      <xdr:col>76</xdr:col>
      <xdr:colOff>22225</xdr:colOff>
      <xdr:row>27</xdr:row>
      <xdr:rowOff>156434</xdr:rowOff>
    </xdr:to>
    <xdr:cxnSp macro="">
      <xdr:nvCxnSpPr>
        <xdr:cNvPr id="156" name="直線コネクタ 155">
          <a:extLst>
            <a:ext uri="{FF2B5EF4-FFF2-40B4-BE49-F238E27FC236}">
              <a16:creationId xmlns:a16="http://schemas.microsoft.com/office/drawing/2014/main" id="{DB8C98BC-BD89-4A88-90F2-71D121A74F3C}"/>
            </a:ext>
          </a:extLst>
        </xdr:cNvPr>
        <xdr:cNvCxnSpPr/>
      </xdr:nvCxnSpPr>
      <xdr:spPr>
        <a:xfrm>
          <a:off x="14084300" y="5495320"/>
          <a:ext cx="711200" cy="6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62557</xdr:rowOff>
    </xdr:from>
    <xdr:to>
      <xdr:col>68</xdr:col>
      <xdr:colOff>123825</xdr:colOff>
      <xdr:row>27</xdr:row>
      <xdr:rowOff>164157</xdr:rowOff>
    </xdr:to>
    <xdr:sp macro="" textlink="">
      <xdr:nvSpPr>
        <xdr:cNvPr id="157" name="楕円 156">
          <a:extLst>
            <a:ext uri="{FF2B5EF4-FFF2-40B4-BE49-F238E27FC236}">
              <a16:creationId xmlns:a16="http://schemas.microsoft.com/office/drawing/2014/main" id="{8E69BBAD-C0F0-45D3-98FA-4B37D31CB1EB}"/>
            </a:ext>
          </a:extLst>
        </xdr:cNvPr>
        <xdr:cNvSpPr/>
      </xdr:nvSpPr>
      <xdr:spPr>
        <a:xfrm>
          <a:off x="13271500" y="546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94645</xdr:rowOff>
    </xdr:from>
    <xdr:to>
      <xdr:col>72</xdr:col>
      <xdr:colOff>73025</xdr:colOff>
      <xdr:row>27</xdr:row>
      <xdr:rowOff>113357</xdr:rowOff>
    </xdr:to>
    <xdr:cxnSp macro="">
      <xdr:nvCxnSpPr>
        <xdr:cNvPr id="158" name="直線コネクタ 157">
          <a:extLst>
            <a:ext uri="{FF2B5EF4-FFF2-40B4-BE49-F238E27FC236}">
              <a16:creationId xmlns:a16="http://schemas.microsoft.com/office/drawing/2014/main" id="{2FE8E5C9-1C57-41FF-8725-9C2FF147B860}"/>
            </a:ext>
          </a:extLst>
        </xdr:cNvPr>
        <xdr:cNvCxnSpPr/>
      </xdr:nvCxnSpPr>
      <xdr:spPr>
        <a:xfrm flipV="1">
          <a:off x="13322300" y="5495320"/>
          <a:ext cx="762000" cy="1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44668</xdr:rowOff>
    </xdr:from>
    <xdr:to>
      <xdr:col>64</xdr:col>
      <xdr:colOff>123825</xdr:colOff>
      <xdr:row>27</xdr:row>
      <xdr:rowOff>146268</xdr:rowOff>
    </xdr:to>
    <xdr:sp macro="" textlink="">
      <xdr:nvSpPr>
        <xdr:cNvPr id="159" name="楕円 158">
          <a:extLst>
            <a:ext uri="{FF2B5EF4-FFF2-40B4-BE49-F238E27FC236}">
              <a16:creationId xmlns:a16="http://schemas.microsoft.com/office/drawing/2014/main" id="{A61C1B11-0413-4F75-B2F0-32F8E686B36C}"/>
            </a:ext>
          </a:extLst>
        </xdr:cNvPr>
        <xdr:cNvSpPr/>
      </xdr:nvSpPr>
      <xdr:spPr>
        <a:xfrm>
          <a:off x="12509500" y="544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95468</xdr:rowOff>
    </xdr:from>
    <xdr:to>
      <xdr:col>68</xdr:col>
      <xdr:colOff>73025</xdr:colOff>
      <xdr:row>27</xdr:row>
      <xdr:rowOff>113357</xdr:rowOff>
    </xdr:to>
    <xdr:cxnSp macro="">
      <xdr:nvCxnSpPr>
        <xdr:cNvPr id="160" name="直線コネクタ 159">
          <a:extLst>
            <a:ext uri="{FF2B5EF4-FFF2-40B4-BE49-F238E27FC236}">
              <a16:creationId xmlns:a16="http://schemas.microsoft.com/office/drawing/2014/main" id="{1B88A7DA-3ADD-446B-885C-0A2F8F6BD452}"/>
            </a:ext>
          </a:extLst>
        </xdr:cNvPr>
        <xdr:cNvCxnSpPr/>
      </xdr:nvCxnSpPr>
      <xdr:spPr>
        <a:xfrm>
          <a:off x="12560300" y="5496143"/>
          <a:ext cx="762000" cy="1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44873</xdr:rowOff>
    </xdr:from>
    <xdr:to>
      <xdr:col>60</xdr:col>
      <xdr:colOff>123825</xdr:colOff>
      <xdr:row>27</xdr:row>
      <xdr:rowOff>146473</xdr:rowOff>
    </xdr:to>
    <xdr:sp macro="" textlink="">
      <xdr:nvSpPr>
        <xdr:cNvPr id="161" name="楕円 160">
          <a:extLst>
            <a:ext uri="{FF2B5EF4-FFF2-40B4-BE49-F238E27FC236}">
              <a16:creationId xmlns:a16="http://schemas.microsoft.com/office/drawing/2014/main" id="{872D6B4C-1BCB-473E-A181-D6571AB8C56C}"/>
            </a:ext>
          </a:extLst>
        </xdr:cNvPr>
        <xdr:cNvSpPr/>
      </xdr:nvSpPr>
      <xdr:spPr>
        <a:xfrm>
          <a:off x="11747500" y="544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95468</xdr:rowOff>
    </xdr:from>
    <xdr:to>
      <xdr:col>64</xdr:col>
      <xdr:colOff>73025</xdr:colOff>
      <xdr:row>27</xdr:row>
      <xdr:rowOff>95673</xdr:rowOff>
    </xdr:to>
    <xdr:cxnSp macro="">
      <xdr:nvCxnSpPr>
        <xdr:cNvPr id="162" name="直線コネクタ 161">
          <a:extLst>
            <a:ext uri="{FF2B5EF4-FFF2-40B4-BE49-F238E27FC236}">
              <a16:creationId xmlns:a16="http://schemas.microsoft.com/office/drawing/2014/main" id="{76370B4E-072B-4215-BC05-B05C7F2EC9E8}"/>
            </a:ext>
          </a:extLst>
        </xdr:cNvPr>
        <xdr:cNvCxnSpPr/>
      </xdr:nvCxnSpPr>
      <xdr:spPr>
        <a:xfrm flipV="1">
          <a:off x="11798300" y="5496143"/>
          <a:ext cx="762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101006</xdr:rowOff>
    </xdr:from>
    <xdr:ext cx="469744" cy="259045"/>
    <xdr:sp macro="" textlink="">
      <xdr:nvSpPr>
        <xdr:cNvPr id="163" name="n_1aveValue債務償還比率">
          <a:extLst>
            <a:ext uri="{FF2B5EF4-FFF2-40B4-BE49-F238E27FC236}">
              <a16:creationId xmlns:a16="http://schemas.microsoft.com/office/drawing/2014/main" id="{CD4F7908-AE11-418D-BBF7-F921CE8600EE}"/>
            </a:ext>
          </a:extLst>
        </xdr:cNvPr>
        <xdr:cNvSpPr txBox="1"/>
      </xdr:nvSpPr>
      <xdr:spPr>
        <a:xfrm>
          <a:off x="138367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89800</xdr:rowOff>
    </xdr:from>
    <xdr:ext cx="469744" cy="259045"/>
    <xdr:sp macro="" textlink="">
      <xdr:nvSpPr>
        <xdr:cNvPr id="164" name="n_2aveValue債務償還比率">
          <a:extLst>
            <a:ext uri="{FF2B5EF4-FFF2-40B4-BE49-F238E27FC236}">
              <a16:creationId xmlns:a16="http://schemas.microsoft.com/office/drawing/2014/main" id="{D0773036-7458-4B56-AB00-7697A2A0FB7A}"/>
            </a:ext>
          </a:extLst>
        </xdr:cNvPr>
        <xdr:cNvSpPr txBox="1"/>
      </xdr:nvSpPr>
      <xdr:spPr>
        <a:xfrm>
          <a:off x="13087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68416</xdr:rowOff>
    </xdr:from>
    <xdr:ext cx="469744" cy="259045"/>
    <xdr:sp macro="" textlink="">
      <xdr:nvSpPr>
        <xdr:cNvPr id="165" name="n_3aveValue債務償還比率">
          <a:extLst>
            <a:ext uri="{FF2B5EF4-FFF2-40B4-BE49-F238E27FC236}">
              <a16:creationId xmlns:a16="http://schemas.microsoft.com/office/drawing/2014/main" id="{C7F86197-B5B7-4C82-93B2-8B2805825225}"/>
            </a:ext>
          </a:extLst>
        </xdr:cNvPr>
        <xdr:cNvSpPr txBox="1"/>
      </xdr:nvSpPr>
      <xdr:spPr>
        <a:xfrm>
          <a:off x="12325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138290</xdr:rowOff>
    </xdr:from>
    <xdr:ext cx="469744" cy="259045"/>
    <xdr:sp macro="" textlink="">
      <xdr:nvSpPr>
        <xdr:cNvPr id="166" name="n_4aveValue債務償還比率">
          <a:extLst>
            <a:ext uri="{FF2B5EF4-FFF2-40B4-BE49-F238E27FC236}">
              <a16:creationId xmlns:a16="http://schemas.microsoft.com/office/drawing/2014/main" id="{85A2A1B6-C93B-411E-BC32-9A41C01D37A2}"/>
            </a:ext>
          </a:extLst>
        </xdr:cNvPr>
        <xdr:cNvSpPr txBox="1"/>
      </xdr:nvSpPr>
      <xdr:spPr>
        <a:xfrm>
          <a:off x="11563427" y="588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161972</xdr:rowOff>
    </xdr:from>
    <xdr:ext cx="469744" cy="259045"/>
    <xdr:sp macro="" textlink="">
      <xdr:nvSpPr>
        <xdr:cNvPr id="167" name="n_1mainValue債務償還比率">
          <a:extLst>
            <a:ext uri="{FF2B5EF4-FFF2-40B4-BE49-F238E27FC236}">
              <a16:creationId xmlns:a16="http://schemas.microsoft.com/office/drawing/2014/main" id="{9CA84171-DE70-4CD9-B75F-46044FC85DAA}"/>
            </a:ext>
          </a:extLst>
        </xdr:cNvPr>
        <xdr:cNvSpPr txBox="1"/>
      </xdr:nvSpPr>
      <xdr:spPr>
        <a:xfrm>
          <a:off x="13836727" y="521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9234</xdr:rowOff>
    </xdr:from>
    <xdr:ext cx="469744" cy="259045"/>
    <xdr:sp macro="" textlink="">
      <xdr:nvSpPr>
        <xdr:cNvPr id="168" name="n_2mainValue債務償還比率">
          <a:extLst>
            <a:ext uri="{FF2B5EF4-FFF2-40B4-BE49-F238E27FC236}">
              <a16:creationId xmlns:a16="http://schemas.microsoft.com/office/drawing/2014/main" id="{A5957FFB-F25F-4BA8-8A7F-7E0BBFB13B42}"/>
            </a:ext>
          </a:extLst>
        </xdr:cNvPr>
        <xdr:cNvSpPr txBox="1"/>
      </xdr:nvSpPr>
      <xdr:spPr>
        <a:xfrm>
          <a:off x="13087427" y="523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162795</xdr:rowOff>
    </xdr:from>
    <xdr:ext cx="469744" cy="259045"/>
    <xdr:sp macro="" textlink="">
      <xdr:nvSpPr>
        <xdr:cNvPr id="169" name="n_3mainValue債務償還比率">
          <a:extLst>
            <a:ext uri="{FF2B5EF4-FFF2-40B4-BE49-F238E27FC236}">
              <a16:creationId xmlns:a16="http://schemas.microsoft.com/office/drawing/2014/main" id="{CE71262B-3F82-4E55-B67E-D9B5736945E3}"/>
            </a:ext>
          </a:extLst>
        </xdr:cNvPr>
        <xdr:cNvSpPr txBox="1"/>
      </xdr:nvSpPr>
      <xdr:spPr>
        <a:xfrm>
          <a:off x="12325427" y="5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163000</xdr:rowOff>
    </xdr:from>
    <xdr:ext cx="469744" cy="259045"/>
    <xdr:sp macro="" textlink="">
      <xdr:nvSpPr>
        <xdr:cNvPr id="170" name="n_4mainValue債務償還比率">
          <a:extLst>
            <a:ext uri="{FF2B5EF4-FFF2-40B4-BE49-F238E27FC236}">
              <a16:creationId xmlns:a16="http://schemas.microsoft.com/office/drawing/2014/main" id="{9622E628-64C1-4B4D-B0F8-C4D9C8FB7EB4}"/>
            </a:ext>
          </a:extLst>
        </xdr:cNvPr>
        <xdr:cNvSpPr txBox="1"/>
      </xdr:nvSpPr>
      <xdr:spPr>
        <a:xfrm>
          <a:off x="11563427" y="522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172BF343-6691-44BC-B008-A6F840C099A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E6B0A51D-8F22-4392-ACBA-C2EA91907B1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DA23E3B9-0BA0-4715-99E6-7843AC73593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7C1FACB3-C5AA-48CF-933E-2949132D0F8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E89E4DD-8B71-481A-B6A6-B2346345486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EBFD7F42-9ACE-4780-B047-6292A90407B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E52E327-E0A7-4EE6-8EDA-43CD5C546EB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238C33D-324A-40F4-A2CE-C766DAE1379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385B31C-23AE-43B8-8EA0-7AD8B25DCAF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A07A2A9-CAC9-40B5-896D-E0CBBD20D3E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518C10E-DD76-4966-B6D7-875F973F20B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BD1B6D9-CE6C-48C9-B622-7508BA3A451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284D2F7-039D-4FD1-9096-BE316C3848C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498D3F6-7271-4C64-9A8A-36A9F0A3DE1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AA65ED2-6557-4378-8C18-2330FE94359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0BEBFD2-56B8-40FB-BD70-0DDF8A1447B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45,262
44,907
170.11
35,665,619
33,745,617
1,591,883
17,151,027
21,365,338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20015CB-61F2-4160-9EF4-BA0C0D87229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07025A1-7E4E-4BCD-BE3B-90EEF91DA91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0868A89-1927-48EC-9ABE-B14A48CEB5E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58EBAE3-5FD4-4CF9-A426-5CE0B92934A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D905A1F-5F5E-43CA-998C-A3B1A7E0269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1C49E04-3AFF-4299-BDB2-A90E8E1FC0E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68CB3B-64B8-4239-825E-F19248A0D25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7363CB6-4065-491E-94FD-56B885186BE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2039C08-D4BA-4F1E-9C60-AA7D492AF50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84CF1E3-B003-4E54-865C-4AF4D3958F1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9DB1680-BAC3-419C-ABDC-A1A7B6ECE9D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EEEBC3-3B33-4051-AF37-C319F380EAC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6406D03-0B18-4209-9670-259EE25B88F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C1DC9A7-FF97-41C4-9AE0-EB9EA599E5B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93FE1B0-44D9-4493-83F8-5D4C4BAC523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FC3B467-E36A-4774-832D-7FC8700ED9E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1B0C971-84B0-4065-AABF-B4AD2FCCE45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F85F625-2A32-4198-B847-D254A80D290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F5A2E7B-8379-454D-8268-8631C8390C8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8C98AEA-CE76-4F4F-99DB-7C2724E5668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B49D596-9A46-4EBC-ACD0-12067B35884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59D827B-E4BA-4F90-8699-34A5586F0DA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7027AFE-E472-4A60-AA32-75C33F88A74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C055488-5701-4786-93A9-7143B1CD519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4B36350-C2A8-41F5-BEF1-AA48DBB64FE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CFBEDEC-F923-4C96-B6F4-11D67CD433B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601D6DE-39BC-4153-B60C-0AADBAC1908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777CC15-3D31-44A7-9BB0-46E334A62EA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4AA4BD8-67BD-4DED-A475-974311ADEDF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18064F5-0EC5-4911-AD6D-2A1C4370CE0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A2DB448-1222-4443-85E7-AFBF6A52B71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7898643-0891-40B2-9293-36604A70E4E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3D8A104-54A2-4527-BF0A-F356586557E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FCE900E-4EC2-47B8-8804-47AAE6846AC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9BC7F33-7E21-4F0B-869E-759224468FE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CBE79FA-F444-484E-917A-51F0C2CE2E2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CD533E6-56FA-41C1-83BB-F74742A6731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EBD9507-7FD5-4572-B3FD-B9477762208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577E3AD-29F1-46E3-A73A-201833144E8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1F0DB96-FCDF-44ED-8936-1C3F9E105BE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3089ECD-A965-4B75-9F30-E8E4C0298E3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2A89B5E-626D-4CCE-969F-EF9975A7B6C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C10595B-8EAB-41B3-B746-5593C49893D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2D1D702-F58D-4DB5-B223-30537BAE8EF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02A81DA-7568-449A-9777-AE1204F98E4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D3670FB-F27E-4C91-BD7D-7BCD5E0EA08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A821450F-E48C-44A7-88F1-DFD77C26D931}"/>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5953F847-E7DC-4EEA-B7DB-53322D516FEC}"/>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E40E4174-5209-4342-ADC6-C18919747C51}"/>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6009BB7B-57CA-4E2D-A362-1A6EAF292620}"/>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20EA18E7-3847-4047-AFCC-0B6B4F632383}"/>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a:extLst>
            <a:ext uri="{FF2B5EF4-FFF2-40B4-BE49-F238E27FC236}">
              <a16:creationId xmlns:a16="http://schemas.microsoft.com/office/drawing/2014/main" id="{30FDC141-FC6F-4914-80BB-A8D38D2F3068}"/>
            </a:ext>
          </a:extLst>
        </xdr:cNvPr>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0E624884-5E09-4AA5-A5CB-AD6F635EB21F}"/>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1CF934E3-C241-466E-BC4B-332056873C71}"/>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0EB189B0-E7D6-41DF-B4D9-8E0469CB9486}"/>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9F96C8FD-AAA9-4024-81C5-24732E33232B}"/>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61323</xdr:rowOff>
    </xdr:from>
    <xdr:to>
      <xdr:col>6</xdr:col>
      <xdr:colOff>38100</xdr:colOff>
      <xdr:row>38</xdr:row>
      <xdr:rowOff>162923</xdr:rowOff>
    </xdr:to>
    <xdr:sp macro="" textlink="">
      <xdr:nvSpPr>
        <xdr:cNvPr id="68" name="フローチャート: 判断 67">
          <a:extLst>
            <a:ext uri="{FF2B5EF4-FFF2-40B4-BE49-F238E27FC236}">
              <a16:creationId xmlns:a16="http://schemas.microsoft.com/office/drawing/2014/main" id="{43ACBAA9-D379-4DA9-812E-1C563C4DAD8D}"/>
            </a:ext>
          </a:extLst>
        </xdr:cNvPr>
        <xdr:cNvSpPr/>
      </xdr:nvSpPr>
      <xdr:spPr>
        <a:xfrm>
          <a:off x="1079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4485888-C7A3-4940-84EA-6F10AC9C5C5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93F62F4-1EB2-4FB9-B094-EDAB440CF7D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B618CFE-27FA-4E64-BAF6-C9C02167E30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48A8D6D-6598-4F5D-80EC-B2A2311B91B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EBDD2E7-D9C9-4AF6-96BF-3B6C2D76ADC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56424</xdr:rowOff>
    </xdr:from>
    <xdr:to>
      <xdr:col>24</xdr:col>
      <xdr:colOff>114300</xdr:colOff>
      <xdr:row>38</xdr:row>
      <xdr:rowOff>158024</xdr:rowOff>
    </xdr:to>
    <xdr:sp macro="" textlink="">
      <xdr:nvSpPr>
        <xdr:cNvPr id="74" name="楕円 73">
          <a:extLst>
            <a:ext uri="{FF2B5EF4-FFF2-40B4-BE49-F238E27FC236}">
              <a16:creationId xmlns:a16="http://schemas.microsoft.com/office/drawing/2014/main" id="{D31DFB8F-0892-4102-BFFE-2F8314A1720A}"/>
            </a:ext>
          </a:extLst>
        </xdr:cNvPr>
        <xdr:cNvSpPr/>
      </xdr:nvSpPr>
      <xdr:spPr>
        <a:xfrm>
          <a:off x="45847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79301</xdr:rowOff>
    </xdr:from>
    <xdr:ext cx="405111" cy="259045"/>
    <xdr:sp macro="" textlink="">
      <xdr:nvSpPr>
        <xdr:cNvPr id="75" name="【道路】&#10;有形固定資産減価償却率該当値テキスト">
          <a:extLst>
            <a:ext uri="{FF2B5EF4-FFF2-40B4-BE49-F238E27FC236}">
              <a16:creationId xmlns:a16="http://schemas.microsoft.com/office/drawing/2014/main" id="{900A3403-8F44-4439-BA96-C1297146F214}"/>
            </a:ext>
          </a:extLst>
        </xdr:cNvPr>
        <xdr:cNvSpPr txBox="1"/>
      </xdr:nvSpPr>
      <xdr:spPr>
        <a:xfrm>
          <a:off x="4673600" y="642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22134</xdr:rowOff>
    </xdr:from>
    <xdr:to>
      <xdr:col>20</xdr:col>
      <xdr:colOff>38100</xdr:colOff>
      <xdr:row>38</xdr:row>
      <xdr:rowOff>123734</xdr:rowOff>
    </xdr:to>
    <xdr:sp macro="" textlink="">
      <xdr:nvSpPr>
        <xdr:cNvPr id="76" name="楕円 75">
          <a:extLst>
            <a:ext uri="{FF2B5EF4-FFF2-40B4-BE49-F238E27FC236}">
              <a16:creationId xmlns:a16="http://schemas.microsoft.com/office/drawing/2014/main" id="{5AEA6EE8-2971-4603-B8A2-815DB69B2F9C}"/>
            </a:ext>
          </a:extLst>
        </xdr:cNvPr>
        <xdr:cNvSpPr/>
      </xdr:nvSpPr>
      <xdr:spPr>
        <a:xfrm>
          <a:off x="3746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72934</xdr:rowOff>
    </xdr:from>
    <xdr:to>
      <xdr:col>24</xdr:col>
      <xdr:colOff>63500</xdr:colOff>
      <xdr:row>38</xdr:row>
      <xdr:rowOff>107224</xdr:rowOff>
    </xdr:to>
    <xdr:cxnSp macro="">
      <xdr:nvCxnSpPr>
        <xdr:cNvPr id="77" name="直線コネクタ 76">
          <a:extLst>
            <a:ext uri="{FF2B5EF4-FFF2-40B4-BE49-F238E27FC236}">
              <a16:creationId xmlns:a16="http://schemas.microsoft.com/office/drawing/2014/main" id="{876FFA3D-3164-4B87-BE40-EAD3218AD2CA}"/>
            </a:ext>
          </a:extLst>
        </xdr:cNvPr>
        <xdr:cNvCxnSpPr/>
      </xdr:nvCxnSpPr>
      <xdr:spPr>
        <a:xfrm>
          <a:off x="3797300" y="658803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165826</xdr:rowOff>
    </xdr:from>
    <xdr:to>
      <xdr:col>15</xdr:col>
      <xdr:colOff>101600</xdr:colOff>
      <xdr:row>38</xdr:row>
      <xdr:rowOff>95976</xdr:rowOff>
    </xdr:to>
    <xdr:sp macro="" textlink="">
      <xdr:nvSpPr>
        <xdr:cNvPr id="78" name="楕円 77">
          <a:extLst>
            <a:ext uri="{FF2B5EF4-FFF2-40B4-BE49-F238E27FC236}">
              <a16:creationId xmlns:a16="http://schemas.microsoft.com/office/drawing/2014/main" id="{1151A417-0563-4FDB-BA57-5A7AD404A5FF}"/>
            </a:ext>
          </a:extLst>
        </xdr:cNvPr>
        <xdr:cNvSpPr/>
      </xdr:nvSpPr>
      <xdr:spPr>
        <a:xfrm>
          <a:off x="2857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45176</xdr:rowOff>
    </xdr:from>
    <xdr:to>
      <xdr:col>19</xdr:col>
      <xdr:colOff>177800</xdr:colOff>
      <xdr:row>38</xdr:row>
      <xdr:rowOff>72934</xdr:rowOff>
    </xdr:to>
    <xdr:cxnSp macro="">
      <xdr:nvCxnSpPr>
        <xdr:cNvPr id="79" name="直線コネクタ 78">
          <a:extLst>
            <a:ext uri="{FF2B5EF4-FFF2-40B4-BE49-F238E27FC236}">
              <a16:creationId xmlns:a16="http://schemas.microsoft.com/office/drawing/2014/main" id="{D812C855-8EB7-4385-B9A5-788063CF64F2}"/>
            </a:ext>
          </a:extLst>
        </xdr:cNvPr>
        <xdr:cNvCxnSpPr/>
      </xdr:nvCxnSpPr>
      <xdr:spPr>
        <a:xfrm>
          <a:off x="2908300" y="65602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138067</xdr:rowOff>
    </xdr:from>
    <xdr:to>
      <xdr:col>10</xdr:col>
      <xdr:colOff>165100</xdr:colOff>
      <xdr:row>38</xdr:row>
      <xdr:rowOff>68218</xdr:rowOff>
    </xdr:to>
    <xdr:sp macro="" textlink="">
      <xdr:nvSpPr>
        <xdr:cNvPr id="80" name="楕円 79">
          <a:extLst>
            <a:ext uri="{FF2B5EF4-FFF2-40B4-BE49-F238E27FC236}">
              <a16:creationId xmlns:a16="http://schemas.microsoft.com/office/drawing/2014/main" id="{F48593F7-5B49-4473-BB1C-16C2A2426648}"/>
            </a:ext>
          </a:extLst>
        </xdr:cNvPr>
        <xdr:cNvSpPr/>
      </xdr:nvSpPr>
      <xdr:spPr>
        <a:xfrm>
          <a:off x="19685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17417</xdr:rowOff>
    </xdr:from>
    <xdr:to>
      <xdr:col>15</xdr:col>
      <xdr:colOff>50800</xdr:colOff>
      <xdr:row>38</xdr:row>
      <xdr:rowOff>45176</xdr:rowOff>
    </xdr:to>
    <xdr:cxnSp macro="">
      <xdr:nvCxnSpPr>
        <xdr:cNvPr id="81" name="直線コネクタ 80">
          <a:extLst>
            <a:ext uri="{FF2B5EF4-FFF2-40B4-BE49-F238E27FC236}">
              <a16:creationId xmlns:a16="http://schemas.microsoft.com/office/drawing/2014/main" id="{2B05664A-0088-493A-B370-6E90D04B62D5}"/>
            </a:ext>
          </a:extLst>
        </xdr:cNvPr>
        <xdr:cNvCxnSpPr/>
      </xdr:nvCxnSpPr>
      <xdr:spPr>
        <a:xfrm>
          <a:off x="2019300" y="653251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108676</xdr:rowOff>
    </xdr:from>
    <xdr:to>
      <xdr:col>6</xdr:col>
      <xdr:colOff>38100</xdr:colOff>
      <xdr:row>38</xdr:row>
      <xdr:rowOff>38826</xdr:rowOff>
    </xdr:to>
    <xdr:sp macro="" textlink="">
      <xdr:nvSpPr>
        <xdr:cNvPr id="82" name="楕円 81">
          <a:extLst>
            <a:ext uri="{FF2B5EF4-FFF2-40B4-BE49-F238E27FC236}">
              <a16:creationId xmlns:a16="http://schemas.microsoft.com/office/drawing/2014/main" id="{6E4E5FAB-ECA0-4E25-BF67-CC4615B7435A}"/>
            </a:ext>
          </a:extLst>
        </xdr:cNvPr>
        <xdr:cNvSpPr/>
      </xdr:nvSpPr>
      <xdr:spPr>
        <a:xfrm>
          <a:off x="1079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159476</xdr:rowOff>
    </xdr:from>
    <xdr:to>
      <xdr:col>10</xdr:col>
      <xdr:colOff>114300</xdr:colOff>
      <xdr:row>38</xdr:row>
      <xdr:rowOff>17417</xdr:rowOff>
    </xdr:to>
    <xdr:cxnSp macro="">
      <xdr:nvCxnSpPr>
        <xdr:cNvPr id="83" name="直線コネクタ 82">
          <a:extLst>
            <a:ext uri="{FF2B5EF4-FFF2-40B4-BE49-F238E27FC236}">
              <a16:creationId xmlns:a16="http://schemas.microsoft.com/office/drawing/2014/main" id="{36381096-CC14-44BB-88AB-98ED54CBC9AE}"/>
            </a:ext>
          </a:extLst>
        </xdr:cNvPr>
        <xdr:cNvCxnSpPr/>
      </xdr:nvCxnSpPr>
      <xdr:spPr>
        <a:xfrm>
          <a:off x="1130300" y="650312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4" name="n_1aveValue【道路】&#10;有形固定資産減価償却率">
          <a:extLst>
            <a:ext uri="{FF2B5EF4-FFF2-40B4-BE49-F238E27FC236}">
              <a16:creationId xmlns:a16="http://schemas.microsoft.com/office/drawing/2014/main" id="{48015EE8-A469-44BE-976A-F796919F9E26}"/>
            </a:ext>
          </a:extLst>
        </xdr:cNvPr>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5" name="n_2aveValue【道路】&#10;有形固定資産減価償却率">
          <a:extLst>
            <a:ext uri="{FF2B5EF4-FFF2-40B4-BE49-F238E27FC236}">
              <a16:creationId xmlns:a16="http://schemas.microsoft.com/office/drawing/2014/main" id="{40CEE4CB-F72D-40B5-9D21-5872797C891B}"/>
            </a:ext>
          </a:extLst>
        </xdr:cNvPr>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6" name="n_3aveValue【道路】&#10;有形固定資産減価償却率">
          <a:extLst>
            <a:ext uri="{FF2B5EF4-FFF2-40B4-BE49-F238E27FC236}">
              <a16:creationId xmlns:a16="http://schemas.microsoft.com/office/drawing/2014/main" id="{A50E5594-E05D-44FA-B219-25CBCEA969A7}"/>
            </a:ext>
          </a:extLst>
        </xdr:cNvPr>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154050</xdr:rowOff>
    </xdr:from>
    <xdr:ext cx="405111" cy="259045"/>
    <xdr:sp macro="" textlink="">
      <xdr:nvSpPr>
        <xdr:cNvPr id="87" name="n_4aveValue【道路】&#10;有形固定資産減価償却率">
          <a:extLst>
            <a:ext uri="{FF2B5EF4-FFF2-40B4-BE49-F238E27FC236}">
              <a16:creationId xmlns:a16="http://schemas.microsoft.com/office/drawing/2014/main" id="{0E25C89F-6464-4BA3-B974-D3890D0D07ED}"/>
            </a:ext>
          </a:extLst>
        </xdr:cNvPr>
        <xdr:cNvSpPr txBox="1"/>
      </xdr:nvSpPr>
      <xdr:spPr>
        <a:xfrm>
          <a:off x="927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140261</xdr:rowOff>
    </xdr:from>
    <xdr:ext cx="405111" cy="259045"/>
    <xdr:sp macro="" textlink="">
      <xdr:nvSpPr>
        <xdr:cNvPr id="88" name="n_1mainValue【道路】&#10;有形固定資産減価償却率">
          <a:extLst>
            <a:ext uri="{FF2B5EF4-FFF2-40B4-BE49-F238E27FC236}">
              <a16:creationId xmlns:a16="http://schemas.microsoft.com/office/drawing/2014/main" id="{9F4CA46D-7AF0-435A-92D8-47778D9CD248}"/>
            </a:ext>
          </a:extLst>
        </xdr:cNvPr>
        <xdr:cNvSpPr txBox="1"/>
      </xdr:nvSpPr>
      <xdr:spPr>
        <a:xfrm>
          <a:off x="35820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112503</xdr:rowOff>
    </xdr:from>
    <xdr:ext cx="405111" cy="259045"/>
    <xdr:sp macro="" textlink="">
      <xdr:nvSpPr>
        <xdr:cNvPr id="89" name="n_2mainValue【道路】&#10;有形固定資産減価償却率">
          <a:extLst>
            <a:ext uri="{FF2B5EF4-FFF2-40B4-BE49-F238E27FC236}">
              <a16:creationId xmlns:a16="http://schemas.microsoft.com/office/drawing/2014/main" id="{D5EDE42F-A745-4734-8A4B-95ADDA17D63A}"/>
            </a:ext>
          </a:extLst>
        </xdr:cNvPr>
        <xdr:cNvSpPr txBox="1"/>
      </xdr:nvSpPr>
      <xdr:spPr>
        <a:xfrm>
          <a:off x="2705744" y="628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84744</xdr:rowOff>
    </xdr:from>
    <xdr:ext cx="405111" cy="259045"/>
    <xdr:sp macro="" textlink="">
      <xdr:nvSpPr>
        <xdr:cNvPr id="90" name="n_3mainValue【道路】&#10;有形固定資産減価償却率">
          <a:extLst>
            <a:ext uri="{FF2B5EF4-FFF2-40B4-BE49-F238E27FC236}">
              <a16:creationId xmlns:a16="http://schemas.microsoft.com/office/drawing/2014/main" id="{606CA7C8-E599-4EE9-9CE4-3FBE66210316}"/>
            </a:ext>
          </a:extLst>
        </xdr:cNvPr>
        <xdr:cNvSpPr txBox="1"/>
      </xdr:nvSpPr>
      <xdr:spPr>
        <a:xfrm>
          <a:off x="1816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55353</xdr:rowOff>
    </xdr:from>
    <xdr:ext cx="405111" cy="259045"/>
    <xdr:sp macro="" textlink="">
      <xdr:nvSpPr>
        <xdr:cNvPr id="91" name="n_4mainValue【道路】&#10;有形固定資産減価償却率">
          <a:extLst>
            <a:ext uri="{FF2B5EF4-FFF2-40B4-BE49-F238E27FC236}">
              <a16:creationId xmlns:a16="http://schemas.microsoft.com/office/drawing/2014/main" id="{DD9550A1-062C-445D-B2FC-66C9B0C2D748}"/>
            </a:ext>
          </a:extLst>
        </xdr:cNvPr>
        <xdr:cNvSpPr txBox="1"/>
      </xdr:nvSpPr>
      <xdr:spPr>
        <a:xfrm>
          <a:off x="927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C64EFE8-C313-4EC2-AC82-DD3433510D6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BB60922-F3FC-4B51-9053-F872FA1A3BA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2AF63F5-57BF-456B-9B29-1D9BA912874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20BF083-75F6-48EE-BFEE-4B3E0954E51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CCB389E-D783-458A-8397-713947858FE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1CD003B-37C6-4437-884B-F4FB11BE73B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965485A-2DC2-4793-A111-A5E995B59CF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F0D1C34-49F2-49BA-96D9-C815C723EA7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12AB8485-703C-4D96-8418-81C6D1F6274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C8CB288-83A0-402C-9139-932A7AC12AE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FBCCE2D2-6F4B-48B8-BAF2-6660793FEDC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5402C6C1-410F-42B9-A331-BCF995DA661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678E94C-BB47-48BB-B54C-FF2ACD78157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8834A718-F8B7-43BA-9182-88ED469E9846}"/>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92EC14A-9E68-4958-A813-EF40439D0ED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277029C9-C9B8-42A9-98D2-7095F0C9003F}"/>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A44A919A-7CED-4D24-9D9F-1F76C62609D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CCAF41AD-97D9-4A37-98A7-69DD1DA0F7B1}"/>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61C32F3-0326-4EBE-B1ED-817CE74297A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A0D70538-8102-41A2-948A-B19AEC1BC0C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7C53263A-7E64-41A9-9A77-1706E5C55FE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3" name="直線コネクタ 112">
          <a:extLst>
            <a:ext uri="{FF2B5EF4-FFF2-40B4-BE49-F238E27FC236}">
              <a16:creationId xmlns:a16="http://schemas.microsoft.com/office/drawing/2014/main" id="{E6A1AC85-B8EF-4E74-8E8C-7126842B7CF5}"/>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4" name="【道路】&#10;一人当たり延長最小値テキスト">
          <a:extLst>
            <a:ext uri="{FF2B5EF4-FFF2-40B4-BE49-F238E27FC236}">
              <a16:creationId xmlns:a16="http://schemas.microsoft.com/office/drawing/2014/main" id="{2B7F2FA0-DAAD-4786-B9B5-2E3766234FFA}"/>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5" name="直線コネクタ 114">
          <a:extLst>
            <a:ext uri="{FF2B5EF4-FFF2-40B4-BE49-F238E27FC236}">
              <a16:creationId xmlns:a16="http://schemas.microsoft.com/office/drawing/2014/main" id="{32CDA843-7A2F-48B4-A23D-DBDB3FAD6777}"/>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6" name="【道路】&#10;一人当たり延長最大値テキスト">
          <a:extLst>
            <a:ext uri="{FF2B5EF4-FFF2-40B4-BE49-F238E27FC236}">
              <a16:creationId xmlns:a16="http://schemas.microsoft.com/office/drawing/2014/main" id="{4A5CFB0D-87F6-4AFF-8C23-569DAA909231}"/>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7" name="直線コネクタ 116">
          <a:extLst>
            <a:ext uri="{FF2B5EF4-FFF2-40B4-BE49-F238E27FC236}">
              <a16:creationId xmlns:a16="http://schemas.microsoft.com/office/drawing/2014/main" id="{E8B2A261-2958-407E-93C9-9884A79BC402}"/>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8" name="【道路】&#10;一人当たり延長平均値テキスト">
          <a:extLst>
            <a:ext uri="{FF2B5EF4-FFF2-40B4-BE49-F238E27FC236}">
              <a16:creationId xmlns:a16="http://schemas.microsoft.com/office/drawing/2014/main" id="{BDD0D727-99F5-4E80-8542-B7BDF891E690}"/>
            </a:ext>
          </a:extLst>
        </xdr:cNvPr>
        <xdr:cNvSpPr txBox="1"/>
      </xdr:nvSpPr>
      <xdr:spPr>
        <a:xfrm>
          <a:off x="10515600"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9" name="フローチャート: 判断 118">
          <a:extLst>
            <a:ext uri="{FF2B5EF4-FFF2-40B4-BE49-F238E27FC236}">
              <a16:creationId xmlns:a16="http://schemas.microsoft.com/office/drawing/2014/main" id="{8840B725-92C1-4260-956D-BE2B002A1B97}"/>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20" name="フローチャート: 判断 119">
          <a:extLst>
            <a:ext uri="{FF2B5EF4-FFF2-40B4-BE49-F238E27FC236}">
              <a16:creationId xmlns:a16="http://schemas.microsoft.com/office/drawing/2014/main" id="{DE2E1847-6F62-43C1-8446-566C549F283C}"/>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21" name="フローチャート: 判断 120">
          <a:extLst>
            <a:ext uri="{FF2B5EF4-FFF2-40B4-BE49-F238E27FC236}">
              <a16:creationId xmlns:a16="http://schemas.microsoft.com/office/drawing/2014/main" id="{ACF9392A-FC79-49A8-80D7-4CD588096F33}"/>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22" name="フローチャート: 判断 121">
          <a:extLst>
            <a:ext uri="{FF2B5EF4-FFF2-40B4-BE49-F238E27FC236}">
              <a16:creationId xmlns:a16="http://schemas.microsoft.com/office/drawing/2014/main" id="{C30EF766-85AD-4016-B345-A38DDAED6137}"/>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162596</xdr:rowOff>
    </xdr:from>
    <xdr:to>
      <xdr:col>36</xdr:col>
      <xdr:colOff>165100</xdr:colOff>
      <xdr:row>40</xdr:row>
      <xdr:rowOff>92746</xdr:rowOff>
    </xdr:to>
    <xdr:sp macro="" textlink="">
      <xdr:nvSpPr>
        <xdr:cNvPr id="123" name="フローチャート: 判断 122">
          <a:extLst>
            <a:ext uri="{FF2B5EF4-FFF2-40B4-BE49-F238E27FC236}">
              <a16:creationId xmlns:a16="http://schemas.microsoft.com/office/drawing/2014/main" id="{9ED540C7-3CD4-4081-AF5A-60ECF7A3B171}"/>
            </a:ext>
          </a:extLst>
        </xdr:cNvPr>
        <xdr:cNvSpPr/>
      </xdr:nvSpPr>
      <xdr:spPr>
        <a:xfrm>
          <a:off x="6921500" y="684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83F3AC5-4B5D-4C0F-89F7-4A389F3FC62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FC60A89-C659-4243-8E78-3F1645463BA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3E65734-D1DB-410F-BBD0-5525A0A82CA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4408034-3DD8-410E-97C3-CB3BCE1F968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352A685-3463-4806-8101-D2366B3EBE6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18642</xdr:rowOff>
    </xdr:from>
    <xdr:to>
      <xdr:col>55</xdr:col>
      <xdr:colOff>50800</xdr:colOff>
      <xdr:row>40</xdr:row>
      <xdr:rowOff>120242</xdr:rowOff>
    </xdr:to>
    <xdr:sp macro="" textlink="">
      <xdr:nvSpPr>
        <xdr:cNvPr id="129" name="楕円 128">
          <a:extLst>
            <a:ext uri="{FF2B5EF4-FFF2-40B4-BE49-F238E27FC236}">
              <a16:creationId xmlns:a16="http://schemas.microsoft.com/office/drawing/2014/main" id="{E1B2A580-A8FC-4771-A78D-C62FE5A37342}"/>
            </a:ext>
          </a:extLst>
        </xdr:cNvPr>
        <xdr:cNvSpPr/>
      </xdr:nvSpPr>
      <xdr:spPr>
        <a:xfrm>
          <a:off x="10426700" y="687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41519</xdr:rowOff>
    </xdr:from>
    <xdr:ext cx="534377" cy="259045"/>
    <xdr:sp macro="" textlink="">
      <xdr:nvSpPr>
        <xdr:cNvPr id="130" name="【道路】&#10;一人当たり延長該当値テキスト">
          <a:extLst>
            <a:ext uri="{FF2B5EF4-FFF2-40B4-BE49-F238E27FC236}">
              <a16:creationId xmlns:a16="http://schemas.microsoft.com/office/drawing/2014/main" id="{4019665F-FC2B-4406-B8DC-A3E9DA151E10}"/>
            </a:ext>
          </a:extLst>
        </xdr:cNvPr>
        <xdr:cNvSpPr txBox="1"/>
      </xdr:nvSpPr>
      <xdr:spPr>
        <a:xfrm>
          <a:off x="10515600" y="672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23086</xdr:rowOff>
    </xdr:from>
    <xdr:to>
      <xdr:col>50</xdr:col>
      <xdr:colOff>165100</xdr:colOff>
      <xdr:row>40</xdr:row>
      <xdr:rowOff>124686</xdr:rowOff>
    </xdr:to>
    <xdr:sp macro="" textlink="">
      <xdr:nvSpPr>
        <xdr:cNvPr id="131" name="楕円 130">
          <a:extLst>
            <a:ext uri="{FF2B5EF4-FFF2-40B4-BE49-F238E27FC236}">
              <a16:creationId xmlns:a16="http://schemas.microsoft.com/office/drawing/2014/main" id="{A63A89BF-B5A1-4535-AC33-A9AF1806716D}"/>
            </a:ext>
          </a:extLst>
        </xdr:cNvPr>
        <xdr:cNvSpPr/>
      </xdr:nvSpPr>
      <xdr:spPr>
        <a:xfrm>
          <a:off x="9588500" y="688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69442</xdr:rowOff>
    </xdr:from>
    <xdr:to>
      <xdr:col>55</xdr:col>
      <xdr:colOff>0</xdr:colOff>
      <xdr:row>40</xdr:row>
      <xdr:rowOff>73886</xdr:rowOff>
    </xdr:to>
    <xdr:cxnSp macro="">
      <xdr:nvCxnSpPr>
        <xdr:cNvPr id="132" name="直線コネクタ 131">
          <a:extLst>
            <a:ext uri="{FF2B5EF4-FFF2-40B4-BE49-F238E27FC236}">
              <a16:creationId xmlns:a16="http://schemas.microsoft.com/office/drawing/2014/main" id="{C595E543-0C0A-4B8A-80A7-DD99CDFC3B5D}"/>
            </a:ext>
          </a:extLst>
        </xdr:cNvPr>
        <xdr:cNvCxnSpPr/>
      </xdr:nvCxnSpPr>
      <xdr:spPr>
        <a:xfrm flipV="1">
          <a:off x="9639300" y="6927442"/>
          <a:ext cx="8382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27686</xdr:rowOff>
    </xdr:from>
    <xdr:to>
      <xdr:col>46</xdr:col>
      <xdr:colOff>38100</xdr:colOff>
      <xdr:row>40</xdr:row>
      <xdr:rowOff>129286</xdr:rowOff>
    </xdr:to>
    <xdr:sp macro="" textlink="">
      <xdr:nvSpPr>
        <xdr:cNvPr id="133" name="楕円 132">
          <a:extLst>
            <a:ext uri="{FF2B5EF4-FFF2-40B4-BE49-F238E27FC236}">
              <a16:creationId xmlns:a16="http://schemas.microsoft.com/office/drawing/2014/main" id="{32F1DE68-BE37-43E3-9423-AA1C0D3EB243}"/>
            </a:ext>
          </a:extLst>
        </xdr:cNvPr>
        <xdr:cNvSpPr/>
      </xdr:nvSpPr>
      <xdr:spPr>
        <a:xfrm>
          <a:off x="86995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73886</xdr:rowOff>
    </xdr:from>
    <xdr:to>
      <xdr:col>50</xdr:col>
      <xdr:colOff>114300</xdr:colOff>
      <xdr:row>40</xdr:row>
      <xdr:rowOff>78486</xdr:rowOff>
    </xdr:to>
    <xdr:cxnSp macro="">
      <xdr:nvCxnSpPr>
        <xdr:cNvPr id="134" name="直線コネクタ 133">
          <a:extLst>
            <a:ext uri="{FF2B5EF4-FFF2-40B4-BE49-F238E27FC236}">
              <a16:creationId xmlns:a16="http://schemas.microsoft.com/office/drawing/2014/main" id="{35554094-04D0-4CC6-A835-E9E493E1388B}"/>
            </a:ext>
          </a:extLst>
        </xdr:cNvPr>
        <xdr:cNvCxnSpPr/>
      </xdr:nvCxnSpPr>
      <xdr:spPr>
        <a:xfrm flipV="1">
          <a:off x="8750300" y="6931886"/>
          <a:ext cx="889000" cy="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32176</xdr:rowOff>
    </xdr:from>
    <xdr:to>
      <xdr:col>41</xdr:col>
      <xdr:colOff>101600</xdr:colOff>
      <xdr:row>40</xdr:row>
      <xdr:rowOff>133776</xdr:rowOff>
    </xdr:to>
    <xdr:sp macro="" textlink="">
      <xdr:nvSpPr>
        <xdr:cNvPr id="135" name="楕円 134">
          <a:extLst>
            <a:ext uri="{FF2B5EF4-FFF2-40B4-BE49-F238E27FC236}">
              <a16:creationId xmlns:a16="http://schemas.microsoft.com/office/drawing/2014/main" id="{38D3D5FB-1A3A-47EA-9655-74A9C10BBBCC}"/>
            </a:ext>
          </a:extLst>
        </xdr:cNvPr>
        <xdr:cNvSpPr/>
      </xdr:nvSpPr>
      <xdr:spPr>
        <a:xfrm>
          <a:off x="7810500" y="689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78486</xdr:rowOff>
    </xdr:from>
    <xdr:to>
      <xdr:col>45</xdr:col>
      <xdr:colOff>177800</xdr:colOff>
      <xdr:row>40</xdr:row>
      <xdr:rowOff>82976</xdr:rowOff>
    </xdr:to>
    <xdr:cxnSp macro="">
      <xdr:nvCxnSpPr>
        <xdr:cNvPr id="136" name="直線コネクタ 135">
          <a:extLst>
            <a:ext uri="{FF2B5EF4-FFF2-40B4-BE49-F238E27FC236}">
              <a16:creationId xmlns:a16="http://schemas.microsoft.com/office/drawing/2014/main" id="{4F137695-DE91-46BF-A637-E73401818554}"/>
            </a:ext>
          </a:extLst>
        </xdr:cNvPr>
        <xdr:cNvCxnSpPr/>
      </xdr:nvCxnSpPr>
      <xdr:spPr>
        <a:xfrm flipV="1">
          <a:off x="7861300" y="6936486"/>
          <a:ext cx="8890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35586</xdr:rowOff>
    </xdr:from>
    <xdr:to>
      <xdr:col>36</xdr:col>
      <xdr:colOff>165100</xdr:colOff>
      <xdr:row>40</xdr:row>
      <xdr:rowOff>137186</xdr:rowOff>
    </xdr:to>
    <xdr:sp macro="" textlink="">
      <xdr:nvSpPr>
        <xdr:cNvPr id="137" name="楕円 136">
          <a:extLst>
            <a:ext uri="{FF2B5EF4-FFF2-40B4-BE49-F238E27FC236}">
              <a16:creationId xmlns:a16="http://schemas.microsoft.com/office/drawing/2014/main" id="{95974D10-9983-4E69-9510-9306E47EDA6F}"/>
            </a:ext>
          </a:extLst>
        </xdr:cNvPr>
        <xdr:cNvSpPr/>
      </xdr:nvSpPr>
      <xdr:spPr>
        <a:xfrm>
          <a:off x="6921500" y="689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82976</xdr:rowOff>
    </xdr:from>
    <xdr:to>
      <xdr:col>41</xdr:col>
      <xdr:colOff>50800</xdr:colOff>
      <xdr:row>40</xdr:row>
      <xdr:rowOff>86386</xdr:rowOff>
    </xdr:to>
    <xdr:cxnSp macro="">
      <xdr:nvCxnSpPr>
        <xdr:cNvPr id="138" name="直線コネクタ 137">
          <a:extLst>
            <a:ext uri="{FF2B5EF4-FFF2-40B4-BE49-F238E27FC236}">
              <a16:creationId xmlns:a16="http://schemas.microsoft.com/office/drawing/2014/main" id="{62F83837-0F3F-4902-B7D7-17BE7110697D}"/>
            </a:ext>
          </a:extLst>
        </xdr:cNvPr>
        <xdr:cNvCxnSpPr/>
      </xdr:nvCxnSpPr>
      <xdr:spPr>
        <a:xfrm flipV="1">
          <a:off x="6972300" y="6940976"/>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119279</xdr:rowOff>
    </xdr:from>
    <xdr:ext cx="534377" cy="259045"/>
    <xdr:sp macro="" textlink="">
      <xdr:nvSpPr>
        <xdr:cNvPr id="139" name="n_1aveValue【道路】&#10;一人当たり延長">
          <a:extLst>
            <a:ext uri="{FF2B5EF4-FFF2-40B4-BE49-F238E27FC236}">
              <a16:creationId xmlns:a16="http://schemas.microsoft.com/office/drawing/2014/main" id="{32CFCFCD-183C-428B-8DFB-1C9EA7A6EE84}"/>
            </a:ext>
          </a:extLst>
        </xdr:cNvPr>
        <xdr:cNvSpPr txBox="1"/>
      </xdr:nvSpPr>
      <xdr:spPr>
        <a:xfrm>
          <a:off x="9359411" y="697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133681</xdr:rowOff>
    </xdr:from>
    <xdr:ext cx="534377" cy="259045"/>
    <xdr:sp macro="" textlink="">
      <xdr:nvSpPr>
        <xdr:cNvPr id="140" name="n_2aveValue【道路】&#10;一人当たり延長">
          <a:extLst>
            <a:ext uri="{FF2B5EF4-FFF2-40B4-BE49-F238E27FC236}">
              <a16:creationId xmlns:a16="http://schemas.microsoft.com/office/drawing/2014/main" id="{6CA07365-B85F-48F1-9DC6-E11FC1FBC734}"/>
            </a:ext>
          </a:extLst>
        </xdr:cNvPr>
        <xdr:cNvSpPr txBox="1"/>
      </xdr:nvSpPr>
      <xdr:spPr>
        <a:xfrm>
          <a:off x="8483111" y="69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130965</xdr:rowOff>
    </xdr:from>
    <xdr:ext cx="534377" cy="259045"/>
    <xdr:sp macro="" textlink="">
      <xdr:nvSpPr>
        <xdr:cNvPr id="141" name="n_3aveValue【道路】&#10;一人当たり延長">
          <a:extLst>
            <a:ext uri="{FF2B5EF4-FFF2-40B4-BE49-F238E27FC236}">
              <a16:creationId xmlns:a16="http://schemas.microsoft.com/office/drawing/2014/main" id="{04A312C1-B1AD-4ADA-A139-2E386AA70A3C}"/>
            </a:ext>
          </a:extLst>
        </xdr:cNvPr>
        <xdr:cNvSpPr txBox="1"/>
      </xdr:nvSpPr>
      <xdr:spPr>
        <a:xfrm>
          <a:off x="7594111" y="69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109273</xdr:rowOff>
    </xdr:from>
    <xdr:ext cx="534377" cy="259045"/>
    <xdr:sp macro="" textlink="">
      <xdr:nvSpPr>
        <xdr:cNvPr id="142" name="n_4aveValue【道路】&#10;一人当たり延長">
          <a:extLst>
            <a:ext uri="{FF2B5EF4-FFF2-40B4-BE49-F238E27FC236}">
              <a16:creationId xmlns:a16="http://schemas.microsoft.com/office/drawing/2014/main" id="{27402B2C-9CE9-4849-995C-2128941D7598}"/>
            </a:ext>
          </a:extLst>
        </xdr:cNvPr>
        <xdr:cNvSpPr txBox="1"/>
      </xdr:nvSpPr>
      <xdr:spPr>
        <a:xfrm>
          <a:off x="6705111" y="662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141213</xdr:rowOff>
    </xdr:from>
    <xdr:ext cx="534377" cy="259045"/>
    <xdr:sp macro="" textlink="">
      <xdr:nvSpPr>
        <xdr:cNvPr id="143" name="n_1mainValue【道路】&#10;一人当たり延長">
          <a:extLst>
            <a:ext uri="{FF2B5EF4-FFF2-40B4-BE49-F238E27FC236}">
              <a16:creationId xmlns:a16="http://schemas.microsoft.com/office/drawing/2014/main" id="{D89DA797-6D19-4605-ADE6-78E3D532C430}"/>
            </a:ext>
          </a:extLst>
        </xdr:cNvPr>
        <xdr:cNvSpPr txBox="1"/>
      </xdr:nvSpPr>
      <xdr:spPr>
        <a:xfrm>
          <a:off x="9359411" y="665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145813</xdr:rowOff>
    </xdr:from>
    <xdr:ext cx="534377" cy="259045"/>
    <xdr:sp macro="" textlink="">
      <xdr:nvSpPr>
        <xdr:cNvPr id="144" name="n_2mainValue【道路】&#10;一人当たり延長">
          <a:extLst>
            <a:ext uri="{FF2B5EF4-FFF2-40B4-BE49-F238E27FC236}">
              <a16:creationId xmlns:a16="http://schemas.microsoft.com/office/drawing/2014/main" id="{CA3BA422-2761-4806-BF87-CFDA33B2B95A}"/>
            </a:ext>
          </a:extLst>
        </xdr:cNvPr>
        <xdr:cNvSpPr txBox="1"/>
      </xdr:nvSpPr>
      <xdr:spPr>
        <a:xfrm>
          <a:off x="8483111" y="666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150303</xdr:rowOff>
    </xdr:from>
    <xdr:ext cx="534377" cy="259045"/>
    <xdr:sp macro="" textlink="">
      <xdr:nvSpPr>
        <xdr:cNvPr id="145" name="n_3mainValue【道路】&#10;一人当たり延長">
          <a:extLst>
            <a:ext uri="{FF2B5EF4-FFF2-40B4-BE49-F238E27FC236}">
              <a16:creationId xmlns:a16="http://schemas.microsoft.com/office/drawing/2014/main" id="{50D76E88-9DFF-40EA-8F85-285A9A509018}"/>
            </a:ext>
          </a:extLst>
        </xdr:cNvPr>
        <xdr:cNvSpPr txBox="1"/>
      </xdr:nvSpPr>
      <xdr:spPr>
        <a:xfrm>
          <a:off x="7594111" y="666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128313</xdr:rowOff>
    </xdr:from>
    <xdr:ext cx="534377" cy="259045"/>
    <xdr:sp macro="" textlink="">
      <xdr:nvSpPr>
        <xdr:cNvPr id="146" name="n_4mainValue【道路】&#10;一人当たり延長">
          <a:extLst>
            <a:ext uri="{FF2B5EF4-FFF2-40B4-BE49-F238E27FC236}">
              <a16:creationId xmlns:a16="http://schemas.microsoft.com/office/drawing/2014/main" id="{14E42C45-81B8-4A71-A41B-906069A5079F}"/>
            </a:ext>
          </a:extLst>
        </xdr:cNvPr>
        <xdr:cNvSpPr txBox="1"/>
      </xdr:nvSpPr>
      <xdr:spPr>
        <a:xfrm>
          <a:off x="6705111" y="69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25E47CB-9D47-4E7A-8B14-AA816EB9B77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E7B3EDB-3E8A-44D7-ACDB-FD4A88AEAF9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72387E7-0943-40B3-9ACB-9B6988B4E3C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C530982-4E4D-47DB-AAEB-159873B8ADA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8C4F68C-8A19-4900-BAA2-C3652AD5E14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5859F89-EEF6-44F8-AFC4-93D8E71DD2A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2C32722-B9B7-4CDC-B334-6E1B81BBE65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27C12F7-49B7-45DC-943D-B533500BF79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40AC307A-1ECE-425F-AB5B-9E32F15119B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79DD3E4-6A52-4264-8797-6A2B0AA7FC1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FC18319-EBB8-4B04-B542-CF9F23AFCC6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27D4753-4CD7-43AD-B831-1C946751463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a:extLst>
            <a:ext uri="{FF2B5EF4-FFF2-40B4-BE49-F238E27FC236}">
              <a16:creationId xmlns:a16="http://schemas.microsoft.com/office/drawing/2014/main" id="{780D13DA-1E4E-4238-9A73-C694E76B90F2}"/>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9145B408-7A48-4C1C-97F1-E797ECD09BF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ECD3B0E5-68B3-4FB2-A24E-5D2E070E9B7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F0F7851E-A50F-4273-9C5D-6211C4F7C09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A40B8F3D-A957-471D-A349-866F123A285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8783C47-5881-4F59-BAE9-A590A8054CC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788C80AC-CABD-4E7C-AA55-A12F04D51AA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F41ED380-6310-4926-B09D-22150A2ED9B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B8E9306F-B66D-4C65-8A90-11462DAAE54C}"/>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A8BD9E9-8049-4857-8FE8-37CC66BAF17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185001F9-1059-454C-9F17-27A9E5881BB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a:extLst>
            <a:ext uri="{FF2B5EF4-FFF2-40B4-BE49-F238E27FC236}">
              <a16:creationId xmlns:a16="http://schemas.microsoft.com/office/drawing/2014/main" id="{7006124C-B450-4F62-A857-AC3126C74DF1}"/>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6DD1F966-9A2A-4495-8A81-D1B6CE2A4BAE}"/>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a:extLst>
            <a:ext uri="{FF2B5EF4-FFF2-40B4-BE49-F238E27FC236}">
              <a16:creationId xmlns:a16="http://schemas.microsoft.com/office/drawing/2014/main" id="{8CA4EFC7-CFA2-44FC-92E9-A0D1BDEA51B1}"/>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D602EC97-9F31-4C64-AC1A-99FD27746935}"/>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a:extLst>
            <a:ext uri="{FF2B5EF4-FFF2-40B4-BE49-F238E27FC236}">
              <a16:creationId xmlns:a16="http://schemas.microsoft.com/office/drawing/2014/main" id="{F428167B-C175-47E1-B002-61631BFE1AE2}"/>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19702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26B0F8FD-805D-4DF2-AB1F-5743ECCB59FE}"/>
            </a:ext>
          </a:extLst>
        </xdr:cNvPr>
        <xdr:cNvSpPr txBox="1"/>
      </xdr:nvSpPr>
      <xdr:spPr>
        <a:xfrm>
          <a:off x="4673600" y="10478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a:extLst>
            <a:ext uri="{FF2B5EF4-FFF2-40B4-BE49-F238E27FC236}">
              <a16:creationId xmlns:a16="http://schemas.microsoft.com/office/drawing/2014/main" id="{6FE82B8C-5FD2-4F95-90C1-F09ADF7903B2}"/>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a:extLst>
            <a:ext uri="{FF2B5EF4-FFF2-40B4-BE49-F238E27FC236}">
              <a16:creationId xmlns:a16="http://schemas.microsoft.com/office/drawing/2014/main" id="{277F4898-68CE-4225-8482-D465C35E9978}"/>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a:extLst>
            <a:ext uri="{FF2B5EF4-FFF2-40B4-BE49-F238E27FC236}">
              <a16:creationId xmlns:a16="http://schemas.microsoft.com/office/drawing/2014/main" id="{A93E1F6A-2A42-4C56-9E55-80A300CD1061}"/>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a:extLst>
            <a:ext uri="{FF2B5EF4-FFF2-40B4-BE49-F238E27FC236}">
              <a16:creationId xmlns:a16="http://schemas.microsoft.com/office/drawing/2014/main" id="{142A8B3B-C9FF-4907-8C98-46A2DE08B5B3}"/>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153035</xdr:rowOff>
    </xdr:from>
    <xdr:to>
      <xdr:col>6</xdr:col>
      <xdr:colOff>38100</xdr:colOff>
      <xdr:row>62</xdr:row>
      <xdr:rowOff>83185</xdr:rowOff>
    </xdr:to>
    <xdr:sp macro="" textlink="">
      <xdr:nvSpPr>
        <xdr:cNvPr id="180" name="フローチャート: 判断 179">
          <a:extLst>
            <a:ext uri="{FF2B5EF4-FFF2-40B4-BE49-F238E27FC236}">
              <a16:creationId xmlns:a16="http://schemas.microsoft.com/office/drawing/2014/main" id="{24C8EB42-AD21-4D1F-A5FC-56386B234116}"/>
            </a:ext>
          </a:extLst>
        </xdr:cNvPr>
        <xdr:cNvSpPr/>
      </xdr:nvSpPr>
      <xdr:spPr>
        <a:xfrm>
          <a:off x="1079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0F06B2F-33B5-4D47-AE84-26823015BDB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041BDF0-69A3-4910-B42F-F7B3542CCF8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B786F30-E603-471D-89EC-812DD83EAA4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BE7AB69-4C55-4DA8-9F74-AA05735FC6F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71666A8-4B27-4B64-9374-B7954481DC0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44450</xdr:rowOff>
    </xdr:from>
    <xdr:to>
      <xdr:col>24</xdr:col>
      <xdr:colOff>114300</xdr:colOff>
      <xdr:row>62</xdr:row>
      <xdr:rowOff>146050</xdr:rowOff>
    </xdr:to>
    <xdr:sp macro="" textlink="">
      <xdr:nvSpPr>
        <xdr:cNvPr id="186" name="楕円 185">
          <a:extLst>
            <a:ext uri="{FF2B5EF4-FFF2-40B4-BE49-F238E27FC236}">
              <a16:creationId xmlns:a16="http://schemas.microsoft.com/office/drawing/2014/main" id="{34C28E57-3295-4497-966E-4312111617A5}"/>
            </a:ext>
          </a:extLst>
        </xdr:cNvPr>
        <xdr:cNvSpPr/>
      </xdr:nvSpPr>
      <xdr:spPr>
        <a:xfrm>
          <a:off x="4584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22877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B9951C8D-54C2-4E48-AF5C-316AC0EC42EF}"/>
            </a:ext>
          </a:extLst>
        </xdr:cNvPr>
        <xdr:cNvSpPr txBox="1"/>
      </xdr:nvSpPr>
      <xdr:spPr>
        <a:xfrm>
          <a:off x="4673600"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17780</xdr:rowOff>
    </xdr:from>
    <xdr:to>
      <xdr:col>20</xdr:col>
      <xdr:colOff>38100</xdr:colOff>
      <xdr:row>62</xdr:row>
      <xdr:rowOff>119380</xdr:rowOff>
    </xdr:to>
    <xdr:sp macro="" textlink="">
      <xdr:nvSpPr>
        <xdr:cNvPr id="188" name="楕円 187">
          <a:extLst>
            <a:ext uri="{FF2B5EF4-FFF2-40B4-BE49-F238E27FC236}">
              <a16:creationId xmlns:a16="http://schemas.microsoft.com/office/drawing/2014/main" id="{85D5D91D-B8FA-4986-8971-0769F4EC25B5}"/>
            </a:ext>
          </a:extLst>
        </xdr:cNvPr>
        <xdr:cNvSpPr/>
      </xdr:nvSpPr>
      <xdr:spPr>
        <a:xfrm>
          <a:off x="3746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68580</xdr:rowOff>
    </xdr:from>
    <xdr:to>
      <xdr:col>24</xdr:col>
      <xdr:colOff>63500</xdr:colOff>
      <xdr:row>62</xdr:row>
      <xdr:rowOff>95250</xdr:rowOff>
    </xdr:to>
    <xdr:cxnSp macro="">
      <xdr:nvCxnSpPr>
        <xdr:cNvPr id="189" name="直線コネクタ 188">
          <a:extLst>
            <a:ext uri="{FF2B5EF4-FFF2-40B4-BE49-F238E27FC236}">
              <a16:creationId xmlns:a16="http://schemas.microsoft.com/office/drawing/2014/main" id="{06B25894-F9C5-4BB5-8D3D-B9AD87E8FCE7}"/>
            </a:ext>
          </a:extLst>
        </xdr:cNvPr>
        <xdr:cNvCxnSpPr/>
      </xdr:nvCxnSpPr>
      <xdr:spPr>
        <a:xfrm>
          <a:off x="3797300" y="106984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158750</xdr:rowOff>
    </xdr:from>
    <xdr:to>
      <xdr:col>15</xdr:col>
      <xdr:colOff>101600</xdr:colOff>
      <xdr:row>62</xdr:row>
      <xdr:rowOff>88900</xdr:rowOff>
    </xdr:to>
    <xdr:sp macro="" textlink="">
      <xdr:nvSpPr>
        <xdr:cNvPr id="190" name="楕円 189">
          <a:extLst>
            <a:ext uri="{FF2B5EF4-FFF2-40B4-BE49-F238E27FC236}">
              <a16:creationId xmlns:a16="http://schemas.microsoft.com/office/drawing/2014/main" id="{A67C3FB8-749B-4681-8D35-BF1B589B6BFA}"/>
            </a:ext>
          </a:extLst>
        </xdr:cNvPr>
        <xdr:cNvSpPr/>
      </xdr:nvSpPr>
      <xdr:spPr>
        <a:xfrm>
          <a:off x="2857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38100</xdr:rowOff>
    </xdr:from>
    <xdr:to>
      <xdr:col>19</xdr:col>
      <xdr:colOff>177800</xdr:colOff>
      <xdr:row>62</xdr:row>
      <xdr:rowOff>68580</xdr:rowOff>
    </xdr:to>
    <xdr:cxnSp macro="">
      <xdr:nvCxnSpPr>
        <xdr:cNvPr id="191" name="直線コネクタ 190">
          <a:extLst>
            <a:ext uri="{FF2B5EF4-FFF2-40B4-BE49-F238E27FC236}">
              <a16:creationId xmlns:a16="http://schemas.microsoft.com/office/drawing/2014/main" id="{12471A15-09C6-4395-916B-61B87DCDD095}"/>
            </a:ext>
          </a:extLst>
        </xdr:cNvPr>
        <xdr:cNvCxnSpPr/>
      </xdr:nvCxnSpPr>
      <xdr:spPr>
        <a:xfrm>
          <a:off x="2908300" y="10668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128270</xdr:rowOff>
    </xdr:from>
    <xdr:to>
      <xdr:col>10</xdr:col>
      <xdr:colOff>165100</xdr:colOff>
      <xdr:row>62</xdr:row>
      <xdr:rowOff>58420</xdr:rowOff>
    </xdr:to>
    <xdr:sp macro="" textlink="">
      <xdr:nvSpPr>
        <xdr:cNvPr id="192" name="楕円 191">
          <a:extLst>
            <a:ext uri="{FF2B5EF4-FFF2-40B4-BE49-F238E27FC236}">
              <a16:creationId xmlns:a16="http://schemas.microsoft.com/office/drawing/2014/main" id="{69ABDED8-CAE2-49D6-A72C-F91154C2893A}"/>
            </a:ext>
          </a:extLst>
        </xdr:cNvPr>
        <xdr:cNvSpPr/>
      </xdr:nvSpPr>
      <xdr:spPr>
        <a:xfrm>
          <a:off x="1968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7620</xdr:rowOff>
    </xdr:from>
    <xdr:to>
      <xdr:col>15</xdr:col>
      <xdr:colOff>50800</xdr:colOff>
      <xdr:row>62</xdr:row>
      <xdr:rowOff>38100</xdr:rowOff>
    </xdr:to>
    <xdr:cxnSp macro="">
      <xdr:nvCxnSpPr>
        <xdr:cNvPr id="193" name="直線コネクタ 192">
          <a:extLst>
            <a:ext uri="{FF2B5EF4-FFF2-40B4-BE49-F238E27FC236}">
              <a16:creationId xmlns:a16="http://schemas.microsoft.com/office/drawing/2014/main" id="{A0B9FA13-B947-4033-909E-88D765174477}"/>
            </a:ext>
          </a:extLst>
        </xdr:cNvPr>
        <xdr:cNvCxnSpPr/>
      </xdr:nvCxnSpPr>
      <xdr:spPr>
        <a:xfrm>
          <a:off x="2019300" y="10637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97790</xdr:rowOff>
    </xdr:from>
    <xdr:to>
      <xdr:col>6</xdr:col>
      <xdr:colOff>38100</xdr:colOff>
      <xdr:row>62</xdr:row>
      <xdr:rowOff>27940</xdr:rowOff>
    </xdr:to>
    <xdr:sp macro="" textlink="">
      <xdr:nvSpPr>
        <xdr:cNvPr id="194" name="楕円 193">
          <a:extLst>
            <a:ext uri="{FF2B5EF4-FFF2-40B4-BE49-F238E27FC236}">
              <a16:creationId xmlns:a16="http://schemas.microsoft.com/office/drawing/2014/main" id="{9CAED709-BC6C-4FC4-A0EA-8C3E972EA857}"/>
            </a:ext>
          </a:extLst>
        </xdr:cNvPr>
        <xdr:cNvSpPr/>
      </xdr:nvSpPr>
      <xdr:spPr>
        <a:xfrm>
          <a:off x="1079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148590</xdr:rowOff>
    </xdr:from>
    <xdr:to>
      <xdr:col>10</xdr:col>
      <xdr:colOff>114300</xdr:colOff>
      <xdr:row>62</xdr:row>
      <xdr:rowOff>7620</xdr:rowOff>
    </xdr:to>
    <xdr:cxnSp macro="">
      <xdr:nvCxnSpPr>
        <xdr:cNvPr id="195" name="直線コネクタ 194">
          <a:extLst>
            <a:ext uri="{FF2B5EF4-FFF2-40B4-BE49-F238E27FC236}">
              <a16:creationId xmlns:a16="http://schemas.microsoft.com/office/drawing/2014/main" id="{CDCD2C3A-48E4-4242-B365-D1F28D2E2246}"/>
            </a:ext>
          </a:extLst>
        </xdr:cNvPr>
        <xdr:cNvCxnSpPr/>
      </xdr:nvCxnSpPr>
      <xdr:spPr>
        <a:xfrm>
          <a:off x="1130300" y="10607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88282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34505F35-4A7E-4BDB-987D-3DC4834DCE86}"/>
            </a:ext>
          </a:extLst>
        </xdr:cNvPr>
        <xdr:cNvSpPr txBox="1"/>
      </xdr:nvSpPr>
      <xdr:spPr>
        <a:xfrm>
          <a:off x="35820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25B2E95C-4E04-4BC8-A8C6-552F7B227D2A}"/>
            </a:ext>
          </a:extLst>
        </xdr:cNvPr>
        <xdr:cNvSpPr txBox="1"/>
      </xdr:nvSpPr>
      <xdr:spPr>
        <a:xfrm>
          <a:off x="2705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ECE8AC86-1646-4F48-AF80-C2AA3930F6ED}"/>
            </a:ext>
          </a:extLst>
        </xdr:cNvPr>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74312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2307E097-EAF8-42DD-95AC-6DF7CAA1C9B4}"/>
            </a:ext>
          </a:extLst>
        </xdr:cNvPr>
        <xdr:cNvSpPr txBox="1"/>
      </xdr:nvSpPr>
      <xdr:spPr>
        <a:xfrm>
          <a:off x="927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110507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6B55FF32-431F-4829-8A71-A185C7EB1F14}"/>
            </a:ext>
          </a:extLst>
        </xdr:cNvPr>
        <xdr:cNvSpPr txBox="1"/>
      </xdr:nvSpPr>
      <xdr:spPr>
        <a:xfrm>
          <a:off x="35820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80027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B73DC89-DBB1-4E93-B47E-33EB4FEE8C8F}"/>
            </a:ext>
          </a:extLst>
        </xdr:cNvPr>
        <xdr:cNvSpPr txBox="1"/>
      </xdr:nvSpPr>
      <xdr:spPr>
        <a:xfrm>
          <a:off x="2705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49547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B9ECBD44-C03A-47DA-85C7-6DB4C935CE9B}"/>
            </a:ext>
          </a:extLst>
        </xdr:cNvPr>
        <xdr:cNvSpPr txBox="1"/>
      </xdr:nvSpPr>
      <xdr:spPr>
        <a:xfrm>
          <a:off x="18167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44467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859E0FDC-BBF6-4C52-833F-C9A0C41E91E0}"/>
            </a:ext>
          </a:extLst>
        </xdr:cNvPr>
        <xdr:cNvSpPr txBox="1"/>
      </xdr:nvSpPr>
      <xdr:spPr>
        <a:xfrm>
          <a:off x="927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6E7724F4-A625-432E-BD70-B786FCCB384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A7A687B3-22E6-4112-AA2B-D70602F86E9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B9429E1B-6924-4EE8-B334-F5F73F11026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34259710-FD35-46C5-B33D-6F3F161FF98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69592AF4-4017-4F5F-8B19-98257988D45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94C85FF3-00B4-4F74-B725-B9C1E9F0F78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E8C9D81A-EF50-4061-9A78-2F601DBC4FC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74C2E753-B6FB-45F5-A17C-682A455BFB2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937D556-AD9A-4A48-A8E2-F79D7B50E50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B1EF1A38-D0D1-4E13-B4E5-F9949E8C1FB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17819B91-47DD-4185-9905-E264B62C5A6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C934606A-DC4F-4B6D-BBC6-9B812F16C9EE}"/>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9376F41D-961E-4608-9F22-C8B9E321B02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a:extLst>
            <a:ext uri="{FF2B5EF4-FFF2-40B4-BE49-F238E27FC236}">
              <a16:creationId xmlns:a16="http://schemas.microsoft.com/office/drawing/2014/main" id="{B3B5E077-81A6-4925-9E7A-DAD1D0D7D03F}"/>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229B75BC-4669-4F16-A8FD-77D35A8C9B5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947CA461-9D41-4CAF-8FB6-EED8FB4EFFA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6880D641-AC8B-46C6-BDEF-E035F655F75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132D314E-9809-4D48-A457-D71607DA708E}"/>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BDA99EC3-BB22-4F5F-92F4-A8FD5150E80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CA2E7957-367D-4A17-B40C-D68C939E143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F05BEADD-78F6-444D-8562-3FF2E25C174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25" name="直線コネクタ 224">
          <a:extLst>
            <a:ext uri="{FF2B5EF4-FFF2-40B4-BE49-F238E27FC236}">
              <a16:creationId xmlns:a16="http://schemas.microsoft.com/office/drawing/2014/main" id="{7DE66AE2-B01B-43EF-85EF-6AEAFA612ABA}"/>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7C24CF88-A8EF-40B8-BB7E-51D07591ACF0}"/>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27" name="直線コネクタ 226">
          <a:extLst>
            <a:ext uri="{FF2B5EF4-FFF2-40B4-BE49-F238E27FC236}">
              <a16:creationId xmlns:a16="http://schemas.microsoft.com/office/drawing/2014/main" id="{CFC8DEF1-F5CE-44C0-A4CA-9FE1165D70AC}"/>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EE162D42-6944-4C9E-8A4F-9E14ACAE00DC}"/>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a:extLst>
            <a:ext uri="{FF2B5EF4-FFF2-40B4-BE49-F238E27FC236}">
              <a16:creationId xmlns:a16="http://schemas.microsoft.com/office/drawing/2014/main" id="{FAC59B71-C862-4865-84C5-A2811B8D76A5}"/>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CD7E8F27-9298-44E9-8880-7CCC952B16E2}"/>
            </a:ext>
          </a:extLst>
        </xdr:cNvPr>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31" name="フローチャート: 判断 230">
          <a:extLst>
            <a:ext uri="{FF2B5EF4-FFF2-40B4-BE49-F238E27FC236}">
              <a16:creationId xmlns:a16="http://schemas.microsoft.com/office/drawing/2014/main" id="{2CD31990-D2C3-4DCE-8A69-5AE39300E1B8}"/>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32" name="フローチャート: 判断 231">
          <a:extLst>
            <a:ext uri="{FF2B5EF4-FFF2-40B4-BE49-F238E27FC236}">
              <a16:creationId xmlns:a16="http://schemas.microsoft.com/office/drawing/2014/main" id="{0611F06B-F750-4819-B04F-A68F7AE85349}"/>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33" name="フローチャート: 判断 232">
          <a:extLst>
            <a:ext uri="{FF2B5EF4-FFF2-40B4-BE49-F238E27FC236}">
              <a16:creationId xmlns:a16="http://schemas.microsoft.com/office/drawing/2014/main" id="{9E86829D-8123-4B6D-91C0-4A7A0721E11D}"/>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34" name="フローチャート: 判断 233">
          <a:extLst>
            <a:ext uri="{FF2B5EF4-FFF2-40B4-BE49-F238E27FC236}">
              <a16:creationId xmlns:a16="http://schemas.microsoft.com/office/drawing/2014/main" id="{41ECD147-31F5-4BB5-8AE3-9CF4715FECDC}"/>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43093</xdr:rowOff>
    </xdr:from>
    <xdr:to>
      <xdr:col>36</xdr:col>
      <xdr:colOff>165100</xdr:colOff>
      <xdr:row>62</xdr:row>
      <xdr:rowOff>144693</xdr:rowOff>
    </xdr:to>
    <xdr:sp macro="" textlink="">
      <xdr:nvSpPr>
        <xdr:cNvPr id="235" name="フローチャート: 判断 234">
          <a:extLst>
            <a:ext uri="{FF2B5EF4-FFF2-40B4-BE49-F238E27FC236}">
              <a16:creationId xmlns:a16="http://schemas.microsoft.com/office/drawing/2014/main" id="{A9B118FB-397C-4D04-B790-B5B61208BA2D}"/>
            </a:ext>
          </a:extLst>
        </xdr:cNvPr>
        <xdr:cNvSpPr/>
      </xdr:nvSpPr>
      <xdr:spPr>
        <a:xfrm>
          <a:off x="6921500" y="1067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659C1D56-5224-495B-B991-EBE265950B6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14D8AF7-EDF3-47E6-A03A-34C91E466F5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6C999F7-550C-451F-A6EE-07865E6B221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550EF0B-095C-4437-8F6A-C9EA88523E5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951FF3B-091F-4A28-9FDE-8D22F4A2A97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5003</xdr:rowOff>
    </xdr:from>
    <xdr:to>
      <xdr:col>55</xdr:col>
      <xdr:colOff>50800</xdr:colOff>
      <xdr:row>62</xdr:row>
      <xdr:rowOff>106603</xdr:rowOff>
    </xdr:to>
    <xdr:sp macro="" textlink="">
      <xdr:nvSpPr>
        <xdr:cNvPr id="241" name="楕円 240">
          <a:extLst>
            <a:ext uri="{FF2B5EF4-FFF2-40B4-BE49-F238E27FC236}">
              <a16:creationId xmlns:a16="http://schemas.microsoft.com/office/drawing/2014/main" id="{32385F83-DCD9-4E95-B62A-EA28D59139AE}"/>
            </a:ext>
          </a:extLst>
        </xdr:cNvPr>
        <xdr:cNvSpPr/>
      </xdr:nvSpPr>
      <xdr:spPr>
        <a:xfrm>
          <a:off x="10426700" y="1063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154880</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265F3B6A-13DE-499C-9DB3-5E8B5029F323}"/>
            </a:ext>
          </a:extLst>
        </xdr:cNvPr>
        <xdr:cNvSpPr txBox="1"/>
      </xdr:nvSpPr>
      <xdr:spPr>
        <a:xfrm>
          <a:off x="10515600" y="1061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11551</xdr:rowOff>
    </xdr:from>
    <xdr:to>
      <xdr:col>50</xdr:col>
      <xdr:colOff>165100</xdr:colOff>
      <xdr:row>62</xdr:row>
      <xdr:rowOff>113151</xdr:rowOff>
    </xdr:to>
    <xdr:sp macro="" textlink="">
      <xdr:nvSpPr>
        <xdr:cNvPr id="243" name="楕円 242">
          <a:extLst>
            <a:ext uri="{FF2B5EF4-FFF2-40B4-BE49-F238E27FC236}">
              <a16:creationId xmlns:a16="http://schemas.microsoft.com/office/drawing/2014/main" id="{0AD8ACA2-8198-4282-BAAF-F3E51890D92C}"/>
            </a:ext>
          </a:extLst>
        </xdr:cNvPr>
        <xdr:cNvSpPr/>
      </xdr:nvSpPr>
      <xdr:spPr>
        <a:xfrm>
          <a:off x="9588500" y="1064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55803</xdr:rowOff>
    </xdr:from>
    <xdr:to>
      <xdr:col>55</xdr:col>
      <xdr:colOff>0</xdr:colOff>
      <xdr:row>62</xdr:row>
      <xdr:rowOff>62351</xdr:rowOff>
    </xdr:to>
    <xdr:cxnSp macro="">
      <xdr:nvCxnSpPr>
        <xdr:cNvPr id="244" name="直線コネクタ 243">
          <a:extLst>
            <a:ext uri="{FF2B5EF4-FFF2-40B4-BE49-F238E27FC236}">
              <a16:creationId xmlns:a16="http://schemas.microsoft.com/office/drawing/2014/main" id="{4FC328F2-974C-45DF-BE20-62F133DB4271}"/>
            </a:ext>
          </a:extLst>
        </xdr:cNvPr>
        <xdr:cNvCxnSpPr/>
      </xdr:nvCxnSpPr>
      <xdr:spPr>
        <a:xfrm flipV="1">
          <a:off x="9639300" y="10685703"/>
          <a:ext cx="838200" cy="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17799</xdr:rowOff>
    </xdr:from>
    <xdr:to>
      <xdr:col>46</xdr:col>
      <xdr:colOff>38100</xdr:colOff>
      <xdr:row>62</xdr:row>
      <xdr:rowOff>119399</xdr:rowOff>
    </xdr:to>
    <xdr:sp macro="" textlink="">
      <xdr:nvSpPr>
        <xdr:cNvPr id="245" name="楕円 244">
          <a:extLst>
            <a:ext uri="{FF2B5EF4-FFF2-40B4-BE49-F238E27FC236}">
              <a16:creationId xmlns:a16="http://schemas.microsoft.com/office/drawing/2014/main" id="{139048F6-8176-40C5-A055-55342FB0309C}"/>
            </a:ext>
          </a:extLst>
        </xdr:cNvPr>
        <xdr:cNvSpPr/>
      </xdr:nvSpPr>
      <xdr:spPr>
        <a:xfrm>
          <a:off x="8699500" y="1064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62351</xdr:rowOff>
    </xdr:from>
    <xdr:to>
      <xdr:col>50</xdr:col>
      <xdr:colOff>114300</xdr:colOff>
      <xdr:row>62</xdr:row>
      <xdr:rowOff>68599</xdr:rowOff>
    </xdr:to>
    <xdr:cxnSp macro="">
      <xdr:nvCxnSpPr>
        <xdr:cNvPr id="246" name="直線コネクタ 245">
          <a:extLst>
            <a:ext uri="{FF2B5EF4-FFF2-40B4-BE49-F238E27FC236}">
              <a16:creationId xmlns:a16="http://schemas.microsoft.com/office/drawing/2014/main" id="{8BFA8395-4925-4E11-BA85-6B1EC5DDF356}"/>
            </a:ext>
          </a:extLst>
        </xdr:cNvPr>
        <xdr:cNvCxnSpPr/>
      </xdr:nvCxnSpPr>
      <xdr:spPr>
        <a:xfrm flipV="1">
          <a:off x="8750300" y="10692251"/>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23555</xdr:rowOff>
    </xdr:from>
    <xdr:to>
      <xdr:col>41</xdr:col>
      <xdr:colOff>101600</xdr:colOff>
      <xdr:row>62</xdr:row>
      <xdr:rowOff>125155</xdr:rowOff>
    </xdr:to>
    <xdr:sp macro="" textlink="">
      <xdr:nvSpPr>
        <xdr:cNvPr id="247" name="楕円 246">
          <a:extLst>
            <a:ext uri="{FF2B5EF4-FFF2-40B4-BE49-F238E27FC236}">
              <a16:creationId xmlns:a16="http://schemas.microsoft.com/office/drawing/2014/main" id="{1EB78FCC-1740-4F90-A16E-9F8E4B36438A}"/>
            </a:ext>
          </a:extLst>
        </xdr:cNvPr>
        <xdr:cNvSpPr/>
      </xdr:nvSpPr>
      <xdr:spPr>
        <a:xfrm>
          <a:off x="7810500" y="1065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68599</xdr:rowOff>
    </xdr:from>
    <xdr:to>
      <xdr:col>45</xdr:col>
      <xdr:colOff>177800</xdr:colOff>
      <xdr:row>62</xdr:row>
      <xdr:rowOff>74355</xdr:rowOff>
    </xdr:to>
    <xdr:cxnSp macro="">
      <xdr:nvCxnSpPr>
        <xdr:cNvPr id="248" name="直線コネクタ 247">
          <a:extLst>
            <a:ext uri="{FF2B5EF4-FFF2-40B4-BE49-F238E27FC236}">
              <a16:creationId xmlns:a16="http://schemas.microsoft.com/office/drawing/2014/main" id="{45F0EFAB-8F70-481A-8B65-93B6B3A8BA11}"/>
            </a:ext>
          </a:extLst>
        </xdr:cNvPr>
        <xdr:cNvCxnSpPr/>
      </xdr:nvCxnSpPr>
      <xdr:spPr>
        <a:xfrm flipV="1">
          <a:off x="7861300" y="10698499"/>
          <a:ext cx="889000" cy="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28146</xdr:rowOff>
    </xdr:from>
    <xdr:to>
      <xdr:col>36</xdr:col>
      <xdr:colOff>165100</xdr:colOff>
      <xdr:row>62</xdr:row>
      <xdr:rowOff>129746</xdr:rowOff>
    </xdr:to>
    <xdr:sp macro="" textlink="">
      <xdr:nvSpPr>
        <xdr:cNvPr id="249" name="楕円 248">
          <a:extLst>
            <a:ext uri="{FF2B5EF4-FFF2-40B4-BE49-F238E27FC236}">
              <a16:creationId xmlns:a16="http://schemas.microsoft.com/office/drawing/2014/main" id="{72EBB298-D02C-4017-99F3-FB4FD5CD593D}"/>
            </a:ext>
          </a:extLst>
        </xdr:cNvPr>
        <xdr:cNvSpPr/>
      </xdr:nvSpPr>
      <xdr:spPr>
        <a:xfrm>
          <a:off x="6921500" y="1065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74355</xdr:rowOff>
    </xdr:from>
    <xdr:to>
      <xdr:col>41</xdr:col>
      <xdr:colOff>50800</xdr:colOff>
      <xdr:row>62</xdr:row>
      <xdr:rowOff>78946</xdr:rowOff>
    </xdr:to>
    <xdr:cxnSp macro="">
      <xdr:nvCxnSpPr>
        <xdr:cNvPr id="250" name="直線コネクタ 249">
          <a:extLst>
            <a:ext uri="{FF2B5EF4-FFF2-40B4-BE49-F238E27FC236}">
              <a16:creationId xmlns:a16="http://schemas.microsoft.com/office/drawing/2014/main" id="{8E9AACFC-99AD-4C2B-B36B-E7390DE1F577}"/>
            </a:ext>
          </a:extLst>
        </xdr:cNvPr>
        <xdr:cNvCxnSpPr/>
      </xdr:nvCxnSpPr>
      <xdr:spPr>
        <a:xfrm flipV="1">
          <a:off x="6972300" y="10704255"/>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1B100021-3D64-4E1F-98CE-57E43BB5819D}"/>
            </a:ext>
          </a:extLst>
        </xdr:cNvPr>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BE909F1D-1370-448D-8F6C-B4AF8407BC66}"/>
            </a:ext>
          </a:extLst>
        </xdr:cNvPr>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140FF826-DC48-4FAC-A4DC-BE15AA4580F8}"/>
            </a:ext>
          </a:extLst>
        </xdr:cNvPr>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135820</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36A3AF7B-9792-462D-A353-4AE63CA3CEDE}"/>
            </a:ext>
          </a:extLst>
        </xdr:cNvPr>
        <xdr:cNvSpPr txBox="1"/>
      </xdr:nvSpPr>
      <xdr:spPr>
        <a:xfrm>
          <a:off x="6672795" y="1076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104278</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1749C088-A607-439B-B4FA-EC5191DDAE51}"/>
            </a:ext>
          </a:extLst>
        </xdr:cNvPr>
        <xdr:cNvSpPr txBox="1"/>
      </xdr:nvSpPr>
      <xdr:spPr>
        <a:xfrm>
          <a:off x="9327095" y="10734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110526</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6DACE656-1A14-40F1-A532-DC7A6FE8AF57}"/>
            </a:ext>
          </a:extLst>
        </xdr:cNvPr>
        <xdr:cNvSpPr txBox="1"/>
      </xdr:nvSpPr>
      <xdr:spPr>
        <a:xfrm>
          <a:off x="8450795" y="1074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116282</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CBDDBC34-4E7B-4811-BC8A-59A08E11DADF}"/>
            </a:ext>
          </a:extLst>
        </xdr:cNvPr>
        <xdr:cNvSpPr txBox="1"/>
      </xdr:nvSpPr>
      <xdr:spPr>
        <a:xfrm>
          <a:off x="7561795" y="1074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146273</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38DF4E67-4FB3-4EC5-8B28-03C2C572C0E4}"/>
            </a:ext>
          </a:extLst>
        </xdr:cNvPr>
        <xdr:cNvSpPr txBox="1"/>
      </xdr:nvSpPr>
      <xdr:spPr>
        <a:xfrm>
          <a:off x="6672795" y="1043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CAAA61E0-3AD8-4D02-B346-E68C583A0B4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A783A09-AA94-42D3-9EE1-6BED2CBB304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47EAE46A-491A-45F8-AEC9-44B2C10C7B1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191DEB9D-DBC7-4D1A-A2A7-DEA95612387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830958-DB62-4F14-B433-4F57C862F5B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7FCB5DF2-356B-4029-BA05-4BC6BD7F15A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3757BA63-16C5-4B8B-8E89-52A0B22AB9C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7E38FB7E-CFF3-4466-B43A-872DBA7E4F0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C4636FB5-F0C7-4E47-91E6-3A9464F40B9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CE9688A7-E4C5-4A76-B844-E48D090C489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CB46EAC0-5576-4636-AA77-10FF125FB23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2CACDD01-D81D-4C91-B307-BCBA57DD3E0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6712CD1F-CBEF-4506-90F0-EF56863D203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D0F5CC49-ED80-41BA-A223-AD21944C644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326869B3-B61B-432B-987A-F5E3DACC1C7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61ED60BD-2BF8-444B-91C3-58F1930945F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1788D5CB-CEB1-4B69-B024-405645B076B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4EFDC735-8462-4CF8-BA8D-523CE451590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E3D1974C-817A-4690-9683-992337CC7BD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B35B9F99-AF33-4E3D-96EC-1EEF62BB1A2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4B68D04B-7192-419C-8428-F23F3352540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16624FCF-CDF8-4C1D-8DB2-7E94DC87FA2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EF4FD7FA-AA92-4D06-9095-FED977C8370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72F4000-FDB1-43EA-BBC6-E5F1107D9B7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1015B9C0-41D7-40AC-A7F0-C0BB23237E91}"/>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AAE8FE07-B9B4-4370-888A-6C2469164B8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48870490-9D35-4AFE-B5AE-C6D64700111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7EBE047F-19D7-47C1-84FF-C6569188E8A6}"/>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a:extLst>
            <a:ext uri="{FF2B5EF4-FFF2-40B4-BE49-F238E27FC236}">
              <a16:creationId xmlns:a16="http://schemas.microsoft.com/office/drawing/2014/main" id="{C24D5686-59B6-463F-882F-341E37B8BD7E}"/>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2FC6EEA6-002D-4FB7-B10F-0C5893419EEF}"/>
            </a:ext>
          </a:extLst>
        </xdr:cNvPr>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a:extLst>
            <a:ext uri="{FF2B5EF4-FFF2-40B4-BE49-F238E27FC236}">
              <a16:creationId xmlns:a16="http://schemas.microsoft.com/office/drawing/2014/main" id="{641896C2-5963-44D7-951A-63E2B0F3A0B9}"/>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0" name="フローチャート: 判断 289">
          <a:extLst>
            <a:ext uri="{FF2B5EF4-FFF2-40B4-BE49-F238E27FC236}">
              <a16:creationId xmlns:a16="http://schemas.microsoft.com/office/drawing/2014/main" id="{F0314494-B1C3-46C0-B37B-EEB7A25A4A2D}"/>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a:extLst>
            <a:ext uri="{FF2B5EF4-FFF2-40B4-BE49-F238E27FC236}">
              <a16:creationId xmlns:a16="http://schemas.microsoft.com/office/drawing/2014/main" id="{DFC1F79B-1A30-4F02-832F-749C88744B35}"/>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a:extLst>
            <a:ext uri="{FF2B5EF4-FFF2-40B4-BE49-F238E27FC236}">
              <a16:creationId xmlns:a16="http://schemas.microsoft.com/office/drawing/2014/main" id="{61F799AD-0E31-4623-BD44-CDCE78C0ED7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93" name="フローチャート: 判断 292">
          <a:extLst>
            <a:ext uri="{FF2B5EF4-FFF2-40B4-BE49-F238E27FC236}">
              <a16:creationId xmlns:a16="http://schemas.microsoft.com/office/drawing/2014/main" id="{AE0FF5AF-84CE-4F7F-AB72-A727AD0FBB89}"/>
            </a:ext>
          </a:extLst>
        </xdr:cNvPr>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2E182EE-F592-4F28-A825-B99B752EAC4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7282921-7341-4D72-A83F-045065E9943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58A6FD6-34FA-4E23-B8C1-FA2ADB6DB1B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03C13C6-476E-438F-8F62-586DF1D02EE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EC09A65-67F0-431A-9419-11596F7799E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40639</xdr:rowOff>
    </xdr:from>
    <xdr:to>
      <xdr:col>24</xdr:col>
      <xdr:colOff>114300</xdr:colOff>
      <xdr:row>84</xdr:row>
      <xdr:rowOff>142239</xdr:rowOff>
    </xdr:to>
    <xdr:sp macro="" textlink="">
      <xdr:nvSpPr>
        <xdr:cNvPr id="299" name="楕円 298">
          <a:extLst>
            <a:ext uri="{FF2B5EF4-FFF2-40B4-BE49-F238E27FC236}">
              <a16:creationId xmlns:a16="http://schemas.microsoft.com/office/drawing/2014/main" id="{E9C7BD2F-2331-40F7-A281-2539982D02FC}"/>
            </a:ext>
          </a:extLst>
        </xdr:cNvPr>
        <xdr:cNvSpPr/>
      </xdr:nvSpPr>
      <xdr:spPr>
        <a:xfrm>
          <a:off x="45847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19066</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D998A485-2338-4DFE-81E7-C55BADBCD1FC}"/>
            </a:ext>
          </a:extLst>
        </xdr:cNvPr>
        <xdr:cNvSpPr txBox="1"/>
      </xdr:nvSpPr>
      <xdr:spPr>
        <a:xfrm>
          <a:off x="4673600"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2539</xdr:rowOff>
    </xdr:from>
    <xdr:to>
      <xdr:col>20</xdr:col>
      <xdr:colOff>38100</xdr:colOff>
      <xdr:row>84</xdr:row>
      <xdr:rowOff>104139</xdr:rowOff>
    </xdr:to>
    <xdr:sp macro="" textlink="">
      <xdr:nvSpPr>
        <xdr:cNvPr id="301" name="楕円 300">
          <a:extLst>
            <a:ext uri="{FF2B5EF4-FFF2-40B4-BE49-F238E27FC236}">
              <a16:creationId xmlns:a16="http://schemas.microsoft.com/office/drawing/2014/main" id="{164FA048-E02F-43A2-BCCC-48878FC93B10}"/>
            </a:ext>
          </a:extLst>
        </xdr:cNvPr>
        <xdr:cNvSpPr/>
      </xdr:nvSpPr>
      <xdr:spPr>
        <a:xfrm>
          <a:off x="3746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53339</xdr:rowOff>
    </xdr:from>
    <xdr:to>
      <xdr:col>24</xdr:col>
      <xdr:colOff>63500</xdr:colOff>
      <xdr:row>84</xdr:row>
      <xdr:rowOff>91439</xdr:rowOff>
    </xdr:to>
    <xdr:cxnSp macro="">
      <xdr:nvCxnSpPr>
        <xdr:cNvPr id="302" name="直線コネクタ 301">
          <a:extLst>
            <a:ext uri="{FF2B5EF4-FFF2-40B4-BE49-F238E27FC236}">
              <a16:creationId xmlns:a16="http://schemas.microsoft.com/office/drawing/2014/main" id="{B62BF3D1-2C24-4109-BE93-919CE5F40A9A}"/>
            </a:ext>
          </a:extLst>
        </xdr:cNvPr>
        <xdr:cNvCxnSpPr/>
      </xdr:nvCxnSpPr>
      <xdr:spPr>
        <a:xfrm>
          <a:off x="3797300" y="144551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139700</xdr:rowOff>
    </xdr:from>
    <xdr:to>
      <xdr:col>15</xdr:col>
      <xdr:colOff>101600</xdr:colOff>
      <xdr:row>84</xdr:row>
      <xdr:rowOff>69850</xdr:rowOff>
    </xdr:to>
    <xdr:sp macro="" textlink="">
      <xdr:nvSpPr>
        <xdr:cNvPr id="303" name="楕円 302">
          <a:extLst>
            <a:ext uri="{FF2B5EF4-FFF2-40B4-BE49-F238E27FC236}">
              <a16:creationId xmlns:a16="http://schemas.microsoft.com/office/drawing/2014/main" id="{20F23FC5-35C3-475A-BF54-0E98B4A907F3}"/>
            </a:ext>
          </a:extLst>
        </xdr:cNvPr>
        <xdr:cNvSpPr/>
      </xdr:nvSpPr>
      <xdr:spPr>
        <a:xfrm>
          <a:off x="2857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19050</xdr:rowOff>
    </xdr:from>
    <xdr:to>
      <xdr:col>19</xdr:col>
      <xdr:colOff>177800</xdr:colOff>
      <xdr:row>84</xdr:row>
      <xdr:rowOff>53339</xdr:rowOff>
    </xdr:to>
    <xdr:cxnSp macro="">
      <xdr:nvCxnSpPr>
        <xdr:cNvPr id="304" name="直線コネクタ 303">
          <a:extLst>
            <a:ext uri="{FF2B5EF4-FFF2-40B4-BE49-F238E27FC236}">
              <a16:creationId xmlns:a16="http://schemas.microsoft.com/office/drawing/2014/main" id="{5711B393-39A7-40C9-BC2D-75D823E8A3CF}"/>
            </a:ext>
          </a:extLst>
        </xdr:cNvPr>
        <xdr:cNvCxnSpPr/>
      </xdr:nvCxnSpPr>
      <xdr:spPr>
        <a:xfrm>
          <a:off x="2908300" y="144208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105411</xdr:rowOff>
    </xdr:from>
    <xdr:to>
      <xdr:col>10</xdr:col>
      <xdr:colOff>165100</xdr:colOff>
      <xdr:row>84</xdr:row>
      <xdr:rowOff>35561</xdr:rowOff>
    </xdr:to>
    <xdr:sp macro="" textlink="">
      <xdr:nvSpPr>
        <xdr:cNvPr id="305" name="楕円 304">
          <a:extLst>
            <a:ext uri="{FF2B5EF4-FFF2-40B4-BE49-F238E27FC236}">
              <a16:creationId xmlns:a16="http://schemas.microsoft.com/office/drawing/2014/main" id="{64FBF02E-5FB1-4995-B04B-23EA2AF52DCC}"/>
            </a:ext>
          </a:extLst>
        </xdr:cNvPr>
        <xdr:cNvSpPr/>
      </xdr:nvSpPr>
      <xdr:spPr>
        <a:xfrm>
          <a:off x="1968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156211</xdr:rowOff>
    </xdr:from>
    <xdr:to>
      <xdr:col>15</xdr:col>
      <xdr:colOff>50800</xdr:colOff>
      <xdr:row>84</xdr:row>
      <xdr:rowOff>19050</xdr:rowOff>
    </xdr:to>
    <xdr:cxnSp macro="">
      <xdr:nvCxnSpPr>
        <xdr:cNvPr id="306" name="直線コネクタ 305">
          <a:extLst>
            <a:ext uri="{FF2B5EF4-FFF2-40B4-BE49-F238E27FC236}">
              <a16:creationId xmlns:a16="http://schemas.microsoft.com/office/drawing/2014/main" id="{66B753D1-3C7F-4A6B-987A-DBDE15C171A1}"/>
            </a:ext>
          </a:extLst>
        </xdr:cNvPr>
        <xdr:cNvCxnSpPr/>
      </xdr:nvCxnSpPr>
      <xdr:spPr>
        <a:xfrm>
          <a:off x="2019300" y="143865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63500</xdr:rowOff>
    </xdr:from>
    <xdr:to>
      <xdr:col>6</xdr:col>
      <xdr:colOff>38100</xdr:colOff>
      <xdr:row>83</xdr:row>
      <xdr:rowOff>165100</xdr:rowOff>
    </xdr:to>
    <xdr:sp macro="" textlink="">
      <xdr:nvSpPr>
        <xdr:cNvPr id="307" name="楕円 306">
          <a:extLst>
            <a:ext uri="{FF2B5EF4-FFF2-40B4-BE49-F238E27FC236}">
              <a16:creationId xmlns:a16="http://schemas.microsoft.com/office/drawing/2014/main" id="{48DD43EE-19F1-4EF5-B6E8-628535519860}"/>
            </a:ext>
          </a:extLst>
        </xdr:cNvPr>
        <xdr:cNvSpPr/>
      </xdr:nvSpPr>
      <xdr:spPr>
        <a:xfrm>
          <a:off x="1079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114300</xdr:rowOff>
    </xdr:from>
    <xdr:to>
      <xdr:col>10</xdr:col>
      <xdr:colOff>114300</xdr:colOff>
      <xdr:row>83</xdr:row>
      <xdr:rowOff>156211</xdr:rowOff>
    </xdr:to>
    <xdr:cxnSp macro="">
      <xdr:nvCxnSpPr>
        <xdr:cNvPr id="308" name="直線コネクタ 307">
          <a:extLst>
            <a:ext uri="{FF2B5EF4-FFF2-40B4-BE49-F238E27FC236}">
              <a16:creationId xmlns:a16="http://schemas.microsoft.com/office/drawing/2014/main" id="{54A570D0-5FFF-4372-BBDC-31CE687ACE80}"/>
            </a:ext>
          </a:extLst>
        </xdr:cNvPr>
        <xdr:cNvCxnSpPr/>
      </xdr:nvCxnSpPr>
      <xdr:spPr>
        <a:xfrm>
          <a:off x="1130300" y="143446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09" name="n_1aveValue【公営住宅】&#10;有形固定資産減価償却率">
          <a:extLst>
            <a:ext uri="{FF2B5EF4-FFF2-40B4-BE49-F238E27FC236}">
              <a16:creationId xmlns:a16="http://schemas.microsoft.com/office/drawing/2014/main" id="{9E342A4B-AD44-4D7B-8B94-13C9A4BDC7BE}"/>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310" name="n_2aveValue【公営住宅】&#10;有形固定資産減価償却率">
          <a:extLst>
            <a:ext uri="{FF2B5EF4-FFF2-40B4-BE49-F238E27FC236}">
              <a16:creationId xmlns:a16="http://schemas.microsoft.com/office/drawing/2014/main" id="{004E9CF6-F00F-4489-B92E-4BF720BBAA74}"/>
            </a:ext>
          </a:extLst>
        </xdr:cNvPr>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1" name="n_3aveValue【公営住宅】&#10;有形固定資産減価償却率">
          <a:extLst>
            <a:ext uri="{FF2B5EF4-FFF2-40B4-BE49-F238E27FC236}">
              <a16:creationId xmlns:a16="http://schemas.microsoft.com/office/drawing/2014/main" id="{4896ED73-8F30-4441-A8E8-C1BF33C960FA}"/>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312" name="n_4aveValue【公営住宅】&#10;有形固定資産減価償却率">
          <a:extLst>
            <a:ext uri="{FF2B5EF4-FFF2-40B4-BE49-F238E27FC236}">
              <a16:creationId xmlns:a16="http://schemas.microsoft.com/office/drawing/2014/main" id="{0DDE748F-B18D-4B40-A5FF-1456B76974D9}"/>
            </a:ext>
          </a:extLst>
        </xdr:cNvPr>
        <xdr:cNvSpPr txBox="1"/>
      </xdr:nvSpPr>
      <xdr:spPr>
        <a:xfrm>
          <a:off x="927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95266</xdr:rowOff>
    </xdr:from>
    <xdr:ext cx="405111" cy="259045"/>
    <xdr:sp macro="" textlink="">
      <xdr:nvSpPr>
        <xdr:cNvPr id="313" name="n_1mainValue【公営住宅】&#10;有形固定資産減価償却率">
          <a:extLst>
            <a:ext uri="{FF2B5EF4-FFF2-40B4-BE49-F238E27FC236}">
              <a16:creationId xmlns:a16="http://schemas.microsoft.com/office/drawing/2014/main" id="{13665FAB-FDC3-49DF-903C-2DB571FA71BB}"/>
            </a:ext>
          </a:extLst>
        </xdr:cNvPr>
        <xdr:cNvSpPr txBox="1"/>
      </xdr:nvSpPr>
      <xdr:spPr>
        <a:xfrm>
          <a:off x="35820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60977</xdr:rowOff>
    </xdr:from>
    <xdr:ext cx="405111" cy="259045"/>
    <xdr:sp macro="" textlink="">
      <xdr:nvSpPr>
        <xdr:cNvPr id="314" name="n_2mainValue【公営住宅】&#10;有形固定資産減価償却率">
          <a:extLst>
            <a:ext uri="{FF2B5EF4-FFF2-40B4-BE49-F238E27FC236}">
              <a16:creationId xmlns:a16="http://schemas.microsoft.com/office/drawing/2014/main" id="{82055D34-1FAD-4AF6-8319-EA23DCADF80D}"/>
            </a:ext>
          </a:extLst>
        </xdr:cNvPr>
        <xdr:cNvSpPr txBox="1"/>
      </xdr:nvSpPr>
      <xdr:spPr>
        <a:xfrm>
          <a:off x="27057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26688</xdr:rowOff>
    </xdr:from>
    <xdr:ext cx="405111" cy="259045"/>
    <xdr:sp macro="" textlink="">
      <xdr:nvSpPr>
        <xdr:cNvPr id="315" name="n_3mainValue【公営住宅】&#10;有形固定資産減価償却率">
          <a:extLst>
            <a:ext uri="{FF2B5EF4-FFF2-40B4-BE49-F238E27FC236}">
              <a16:creationId xmlns:a16="http://schemas.microsoft.com/office/drawing/2014/main" id="{D2A6BD6F-76EF-42A8-B0FD-0DAB024BA92C}"/>
            </a:ext>
          </a:extLst>
        </xdr:cNvPr>
        <xdr:cNvSpPr txBox="1"/>
      </xdr:nvSpPr>
      <xdr:spPr>
        <a:xfrm>
          <a:off x="18167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156227</xdr:rowOff>
    </xdr:from>
    <xdr:ext cx="405111" cy="259045"/>
    <xdr:sp macro="" textlink="">
      <xdr:nvSpPr>
        <xdr:cNvPr id="316" name="n_4mainValue【公営住宅】&#10;有形固定資産減価償却率">
          <a:extLst>
            <a:ext uri="{FF2B5EF4-FFF2-40B4-BE49-F238E27FC236}">
              <a16:creationId xmlns:a16="http://schemas.microsoft.com/office/drawing/2014/main" id="{B5FC7D3B-6718-44C8-98F8-2443DACC6080}"/>
            </a:ext>
          </a:extLst>
        </xdr:cNvPr>
        <xdr:cNvSpPr txBox="1"/>
      </xdr:nvSpPr>
      <xdr:spPr>
        <a:xfrm>
          <a:off x="927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C178FBE2-1B91-46A1-B20C-280D9B648DA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662BFC9B-76C5-416C-83BB-BF0A0F97D8C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5875791E-3B6E-4029-8C7A-F94948E8151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7918BCED-4EA7-4541-9653-1A2DB223B4C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FD7B8C66-B01E-4C0E-93B1-5DE694E89E1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D5DC1AA7-6A00-48C2-A189-C57D4DC2BBF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CD57433A-0896-4E81-A91A-B4C958858FC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C95ACC2B-FCE6-4811-80BE-927E7F4E253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8AE00164-709C-4871-9C20-B8652DC9BD1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157DA9D5-CDC7-4890-9047-8D1E88E520B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DB36E4BB-463F-49A0-8077-5C6F0DD18A0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3636C712-A7CC-42AE-AC2C-3AB3EDA9068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1A524769-29DC-4228-90F2-FD3E6826BF3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59052DFB-6D5D-4500-AB63-E3B3F2E7E85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1A1F2A02-2D16-4B41-83FC-9E558442D86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8FBA0F91-4BEF-4B1B-9022-41CA203CDD37}"/>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8E25559F-3BFE-4025-B45B-44A1921EF72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4E385A7F-D9D9-4192-A83A-6EF2F6212062}"/>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489F057E-6E97-45FC-A6C2-46331CB9CE5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42E63428-FE79-4649-A95F-8809B855F4A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DE2EB195-0AC4-443B-B36B-3FE41F1A040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38" name="直線コネクタ 337">
          <a:extLst>
            <a:ext uri="{FF2B5EF4-FFF2-40B4-BE49-F238E27FC236}">
              <a16:creationId xmlns:a16="http://schemas.microsoft.com/office/drawing/2014/main" id="{A235EE08-8766-40BE-90F2-B9CE3CB68D58}"/>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39" name="【公営住宅】&#10;一人当たり面積最小値テキスト">
          <a:extLst>
            <a:ext uri="{FF2B5EF4-FFF2-40B4-BE49-F238E27FC236}">
              <a16:creationId xmlns:a16="http://schemas.microsoft.com/office/drawing/2014/main" id="{F8927B34-4A35-40EF-B270-1405C5FFE143}"/>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40" name="直線コネクタ 339">
          <a:extLst>
            <a:ext uri="{FF2B5EF4-FFF2-40B4-BE49-F238E27FC236}">
              <a16:creationId xmlns:a16="http://schemas.microsoft.com/office/drawing/2014/main" id="{19B4943E-B809-4CF4-9805-75236E72752C}"/>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41" name="【公営住宅】&#10;一人当たり面積最大値テキスト">
          <a:extLst>
            <a:ext uri="{FF2B5EF4-FFF2-40B4-BE49-F238E27FC236}">
              <a16:creationId xmlns:a16="http://schemas.microsoft.com/office/drawing/2014/main" id="{360A1C83-872C-499B-9873-22DB7C9498E6}"/>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42" name="直線コネクタ 341">
          <a:extLst>
            <a:ext uri="{FF2B5EF4-FFF2-40B4-BE49-F238E27FC236}">
              <a16:creationId xmlns:a16="http://schemas.microsoft.com/office/drawing/2014/main" id="{A020CEDA-0A25-4248-ABE6-73C1971ED830}"/>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3" name="【公営住宅】&#10;一人当たり面積平均値テキスト">
          <a:extLst>
            <a:ext uri="{FF2B5EF4-FFF2-40B4-BE49-F238E27FC236}">
              <a16:creationId xmlns:a16="http://schemas.microsoft.com/office/drawing/2014/main" id="{2458F9DC-B1AB-4E5A-A979-D9014F57103F}"/>
            </a:ext>
          </a:extLst>
        </xdr:cNvPr>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4" name="フローチャート: 判断 343">
          <a:extLst>
            <a:ext uri="{FF2B5EF4-FFF2-40B4-BE49-F238E27FC236}">
              <a16:creationId xmlns:a16="http://schemas.microsoft.com/office/drawing/2014/main" id="{9653B6E9-B777-420D-AE16-83133EE03DA8}"/>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45" name="フローチャート: 判断 344">
          <a:extLst>
            <a:ext uri="{FF2B5EF4-FFF2-40B4-BE49-F238E27FC236}">
              <a16:creationId xmlns:a16="http://schemas.microsoft.com/office/drawing/2014/main" id="{56E66EC7-1564-40D8-A404-00A40DD9F371}"/>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46" name="フローチャート: 判断 345">
          <a:extLst>
            <a:ext uri="{FF2B5EF4-FFF2-40B4-BE49-F238E27FC236}">
              <a16:creationId xmlns:a16="http://schemas.microsoft.com/office/drawing/2014/main" id="{C0CFB5F5-3750-4672-96D7-5C8A7A97B7A0}"/>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47" name="フローチャート: 判断 346">
          <a:extLst>
            <a:ext uri="{FF2B5EF4-FFF2-40B4-BE49-F238E27FC236}">
              <a16:creationId xmlns:a16="http://schemas.microsoft.com/office/drawing/2014/main" id="{93B00495-12B9-4045-B2A6-92B54F1CF4B2}"/>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113854</xdr:rowOff>
    </xdr:from>
    <xdr:to>
      <xdr:col>36</xdr:col>
      <xdr:colOff>165100</xdr:colOff>
      <xdr:row>86</xdr:row>
      <xdr:rowOff>44004</xdr:rowOff>
    </xdr:to>
    <xdr:sp macro="" textlink="">
      <xdr:nvSpPr>
        <xdr:cNvPr id="348" name="フローチャート: 判断 347">
          <a:extLst>
            <a:ext uri="{FF2B5EF4-FFF2-40B4-BE49-F238E27FC236}">
              <a16:creationId xmlns:a16="http://schemas.microsoft.com/office/drawing/2014/main" id="{D0D3AFBA-1D20-46E6-B699-4158693189B9}"/>
            </a:ext>
          </a:extLst>
        </xdr:cNvPr>
        <xdr:cNvSpPr/>
      </xdr:nvSpPr>
      <xdr:spPr>
        <a:xfrm>
          <a:off x="6921500" y="1468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2FC99495-A7BD-4F70-AB3A-B2C7504AAB5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78206780-C127-43D8-9A87-394D786061C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2E345FD-A14B-4AC9-8625-2F1AE630D57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BE100DC-BE22-48BE-99DC-4BE64CD480B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5867480-7317-4554-957F-5975547929B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54" name="楕円 353">
          <a:extLst>
            <a:ext uri="{FF2B5EF4-FFF2-40B4-BE49-F238E27FC236}">
              <a16:creationId xmlns:a16="http://schemas.microsoft.com/office/drawing/2014/main" id="{59850FB2-1504-4FB9-A857-2232A4A89D20}"/>
            </a:ext>
          </a:extLst>
        </xdr:cNvPr>
        <xdr:cNvSpPr/>
      </xdr:nvSpPr>
      <xdr:spPr>
        <a:xfrm>
          <a:off x="10426700" y="1467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79022</xdr:rowOff>
    </xdr:from>
    <xdr:ext cx="469744" cy="259045"/>
    <xdr:sp macro="" textlink="">
      <xdr:nvSpPr>
        <xdr:cNvPr id="355" name="【公営住宅】&#10;一人当たり面積該当値テキスト">
          <a:extLst>
            <a:ext uri="{FF2B5EF4-FFF2-40B4-BE49-F238E27FC236}">
              <a16:creationId xmlns:a16="http://schemas.microsoft.com/office/drawing/2014/main" id="{9F799845-5D9D-4C35-9E6F-2EBCE7CEF995}"/>
            </a:ext>
          </a:extLst>
        </xdr:cNvPr>
        <xdr:cNvSpPr txBox="1"/>
      </xdr:nvSpPr>
      <xdr:spPr>
        <a:xfrm>
          <a:off x="10515600" y="1465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102560</xdr:rowOff>
    </xdr:from>
    <xdr:to>
      <xdr:col>50</xdr:col>
      <xdr:colOff>165100</xdr:colOff>
      <xdr:row>86</xdr:row>
      <xdr:rowOff>32710</xdr:rowOff>
    </xdr:to>
    <xdr:sp macro="" textlink="">
      <xdr:nvSpPr>
        <xdr:cNvPr id="356" name="楕円 355">
          <a:extLst>
            <a:ext uri="{FF2B5EF4-FFF2-40B4-BE49-F238E27FC236}">
              <a16:creationId xmlns:a16="http://schemas.microsoft.com/office/drawing/2014/main" id="{22E0BB3F-986C-408C-93A9-8AD48C657D0C}"/>
            </a:ext>
          </a:extLst>
        </xdr:cNvPr>
        <xdr:cNvSpPr/>
      </xdr:nvSpPr>
      <xdr:spPr>
        <a:xfrm>
          <a:off x="9588500" y="1467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152309</xdr:rowOff>
    </xdr:from>
    <xdr:to>
      <xdr:col>55</xdr:col>
      <xdr:colOff>0</xdr:colOff>
      <xdr:row>85</xdr:row>
      <xdr:rowOff>153360</xdr:rowOff>
    </xdr:to>
    <xdr:cxnSp macro="">
      <xdr:nvCxnSpPr>
        <xdr:cNvPr id="357" name="直線コネクタ 356">
          <a:extLst>
            <a:ext uri="{FF2B5EF4-FFF2-40B4-BE49-F238E27FC236}">
              <a16:creationId xmlns:a16="http://schemas.microsoft.com/office/drawing/2014/main" id="{EFFC3BCD-DC5B-4382-B982-1C4A58348996}"/>
            </a:ext>
          </a:extLst>
        </xdr:cNvPr>
        <xdr:cNvCxnSpPr/>
      </xdr:nvCxnSpPr>
      <xdr:spPr>
        <a:xfrm flipV="1">
          <a:off x="9639300" y="14725559"/>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103108</xdr:rowOff>
    </xdr:from>
    <xdr:to>
      <xdr:col>46</xdr:col>
      <xdr:colOff>38100</xdr:colOff>
      <xdr:row>86</xdr:row>
      <xdr:rowOff>33258</xdr:rowOff>
    </xdr:to>
    <xdr:sp macro="" textlink="">
      <xdr:nvSpPr>
        <xdr:cNvPr id="358" name="楕円 357">
          <a:extLst>
            <a:ext uri="{FF2B5EF4-FFF2-40B4-BE49-F238E27FC236}">
              <a16:creationId xmlns:a16="http://schemas.microsoft.com/office/drawing/2014/main" id="{1C024D7F-BB04-4D39-A131-CCD559759DF8}"/>
            </a:ext>
          </a:extLst>
        </xdr:cNvPr>
        <xdr:cNvSpPr/>
      </xdr:nvSpPr>
      <xdr:spPr>
        <a:xfrm>
          <a:off x="8699500" y="1467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153360</xdr:rowOff>
    </xdr:from>
    <xdr:to>
      <xdr:col>50</xdr:col>
      <xdr:colOff>114300</xdr:colOff>
      <xdr:row>85</xdr:row>
      <xdr:rowOff>153908</xdr:rowOff>
    </xdr:to>
    <xdr:cxnSp macro="">
      <xdr:nvCxnSpPr>
        <xdr:cNvPr id="359" name="直線コネクタ 358">
          <a:extLst>
            <a:ext uri="{FF2B5EF4-FFF2-40B4-BE49-F238E27FC236}">
              <a16:creationId xmlns:a16="http://schemas.microsoft.com/office/drawing/2014/main" id="{176FA389-20D7-4F95-AD3F-E312F293441F}"/>
            </a:ext>
          </a:extLst>
        </xdr:cNvPr>
        <xdr:cNvCxnSpPr/>
      </xdr:nvCxnSpPr>
      <xdr:spPr>
        <a:xfrm flipV="1">
          <a:off x="8750300" y="14726610"/>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104800</xdr:rowOff>
    </xdr:from>
    <xdr:to>
      <xdr:col>41</xdr:col>
      <xdr:colOff>101600</xdr:colOff>
      <xdr:row>86</xdr:row>
      <xdr:rowOff>34950</xdr:rowOff>
    </xdr:to>
    <xdr:sp macro="" textlink="">
      <xdr:nvSpPr>
        <xdr:cNvPr id="360" name="楕円 359">
          <a:extLst>
            <a:ext uri="{FF2B5EF4-FFF2-40B4-BE49-F238E27FC236}">
              <a16:creationId xmlns:a16="http://schemas.microsoft.com/office/drawing/2014/main" id="{21899779-55C7-482E-86E9-A42524952A50}"/>
            </a:ext>
          </a:extLst>
        </xdr:cNvPr>
        <xdr:cNvSpPr/>
      </xdr:nvSpPr>
      <xdr:spPr>
        <a:xfrm>
          <a:off x="7810500" y="14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153908</xdr:rowOff>
    </xdr:from>
    <xdr:to>
      <xdr:col>45</xdr:col>
      <xdr:colOff>177800</xdr:colOff>
      <xdr:row>85</xdr:row>
      <xdr:rowOff>155600</xdr:rowOff>
    </xdr:to>
    <xdr:cxnSp macro="">
      <xdr:nvCxnSpPr>
        <xdr:cNvPr id="361" name="直線コネクタ 360">
          <a:extLst>
            <a:ext uri="{FF2B5EF4-FFF2-40B4-BE49-F238E27FC236}">
              <a16:creationId xmlns:a16="http://schemas.microsoft.com/office/drawing/2014/main" id="{1F8B8CD5-F319-4F6B-8423-F9DDC2A1D905}"/>
            </a:ext>
          </a:extLst>
        </xdr:cNvPr>
        <xdr:cNvCxnSpPr/>
      </xdr:nvCxnSpPr>
      <xdr:spPr>
        <a:xfrm flipV="1">
          <a:off x="7861300" y="14727158"/>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105670</xdr:rowOff>
    </xdr:from>
    <xdr:to>
      <xdr:col>36</xdr:col>
      <xdr:colOff>165100</xdr:colOff>
      <xdr:row>86</xdr:row>
      <xdr:rowOff>35820</xdr:rowOff>
    </xdr:to>
    <xdr:sp macro="" textlink="">
      <xdr:nvSpPr>
        <xdr:cNvPr id="362" name="楕円 361">
          <a:extLst>
            <a:ext uri="{FF2B5EF4-FFF2-40B4-BE49-F238E27FC236}">
              <a16:creationId xmlns:a16="http://schemas.microsoft.com/office/drawing/2014/main" id="{9EC67283-28DA-4E7A-B4DA-CDC921109380}"/>
            </a:ext>
          </a:extLst>
        </xdr:cNvPr>
        <xdr:cNvSpPr/>
      </xdr:nvSpPr>
      <xdr:spPr>
        <a:xfrm>
          <a:off x="6921500" y="1467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155600</xdr:rowOff>
    </xdr:from>
    <xdr:to>
      <xdr:col>41</xdr:col>
      <xdr:colOff>50800</xdr:colOff>
      <xdr:row>85</xdr:row>
      <xdr:rowOff>156470</xdr:rowOff>
    </xdr:to>
    <xdr:cxnSp macro="">
      <xdr:nvCxnSpPr>
        <xdr:cNvPr id="363" name="直線コネクタ 362">
          <a:extLst>
            <a:ext uri="{FF2B5EF4-FFF2-40B4-BE49-F238E27FC236}">
              <a16:creationId xmlns:a16="http://schemas.microsoft.com/office/drawing/2014/main" id="{778EC776-F959-495A-AB95-9C961FFB13F2}"/>
            </a:ext>
          </a:extLst>
        </xdr:cNvPr>
        <xdr:cNvCxnSpPr/>
      </xdr:nvCxnSpPr>
      <xdr:spPr>
        <a:xfrm flipV="1">
          <a:off x="6972300" y="14728850"/>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48505</xdr:rowOff>
    </xdr:from>
    <xdr:ext cx="469744" cy="259045"/>
    <xdr:sp macro="" textlink="">
      <xdr:nvSpPr>
        <xdr:cNvPr id="364" name="n_1aveValue【公営住宅】&#10;一人当たり面積">
          <a:extLst>
            <a:ext uri="{FF2B5EF4-FFF2-40B4-BE49-F238E27FC236}">
              <a16:creationId xmlns:a16="http://schemas.microsoft.com/office/drawing/2014/main" id="{95EF6C93-A981-46FE-AD20-9EDBE3C03903}"/>
            </a:ext>
          </a:extLst>
        </xdr:cNvPr>
        <xdr:cNvSpPr txBox="1"/>
      </xdr:nvSpPr>
      <xdr:spPr>
        <a:xfrm>
          <a:off x="93917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25300</xdr:rowOff>
    </xdr:from>
    <xdr:ext cx="469744" cy="259045"/>
    <xdr:sp macro="" textlink="">
      <xdr:nvSpPr>
        <xdr:cNvPr id="365" name="n_2aveValue【公営住宅】&#10;一人当たり面積">
          <a:extLst>
            <a:ext uri="{FF2B5EF4-FFF2-40B4-BE49-F238E27FC236}">
              <a16:creationId xmlns:a16="http://schemas.microsoft.com/office/drawing/2014/main" id="{79D24DA0-35DB-4768-B70A-835992ADE0DD}"/>
            </a:ext>
          </a:extLst>
        </xdr:cNvPr>
        <xdr:cNvSpPr txBox="1"/>
      </xdr:nvSpPr>
      <xdr:spPr>
        <a:xfrm>
          <a:off x="8515427" y="147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66" name="n_3aveValue【公営住宅】&#10;一人当たり面積">
          <a:extLst>
            <a:ext uri="{FF2B5EF4-FFF2-40B4-BE49-F238E27FC236}">
              <a16:creationId xmlns:a16="http://schemas.microsoft.com/office/drawing/2014/main" id="{2A1AD847-B15E-446F-A190-FFFBD5507E56}"/>
            </a:ext>
          </a:extLst>
        </xdr:cNvPr>
        <xdr:cNvSpPr txBox="1"/>
      </xdr:nvSpPr>
      <xdr:spPr>
        <a:xfrm>
          <a:off x="7626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35131</xdr:rowOff>
    </xdr:from>
    <xdr:ext cx="469744" cy="259045"/>
    <xdr:sp macro="" textlink="">
      <xdr:nvSpPr>
        <xdr:cNvPr id="367" name="n_4aveValue【公営住宅】&#10;一人当たり面積">
          <a:extLst>
            <a:ext uri="{FF2B5EF4-FFF2-40B4-BE49-F238E27FC236}">
              <a16:creationId xmlns:a16="http://schemas.microsoft.com/office/drawing/2014/main" id="{9B18B9C8-61AD-47FF-A7D1-6D68487C6430}"/>
            </a:ext>
          </a:extLst>
        </xdr:cNvPr>
        <xdr:cNvSpPr txBox="1"/>
      </xdr:nvSpPr>
      <xdr:spPr>
        <a:xfrm>
          <a:off x="6737427" y="1477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23837</xdr:rowOff>
    </xdr:from>
    <xdr:ext cx="469744" cy="259045"/>
    <xdr:sp macro="" textlink="">
      <xdr:nvSpPr>
        <xdr:cNvPr id="368" name="n_1mainValue【公営住宅】&#10;一人当たり面積">
          <a:extLst>
            <a:ext uri="{FF2B5EF4-FFF2-40B4-BE49-F238E27FC236}">
              <a16:creationId xmlns:a16="http://schemas.microsoft.com/office/drawing/2014/main" id="{7FF93817-E8E8-4425-8237-F44DEA7E2B5A}"/>
            </a:ext>
          </a:extLst>
        </xdr:cNvPr>
        <xdr:cNvSpPr txBox="1"/>
      </xdr:nvSpPr>
      <xdr:spPr>
        <a:xfrm>
          <a:off x="9391727" y="1476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49785</xdr:rowOff>
    </xdr:from>
    <xdr:ext cx="469744" cy="259045"/>
    <xdr:sp macro="" textlink="">
      <xdr:nvSpPr>
        <xdr:cNvPr id="369" name="n_2mainValue【公営住宅】&#10;一人当たり面積">
          <a:extLst>
            <a:ext uri="{FF2B5EF4-FFF2-40B4-BE49-F238E27FC236}">
              <a16:creationId xmlns:a16="http://schemas.microsoft.com/office/drawing/2014/main" id="{48EFBAAC-30A3-4DAE-BEF6-FA45094F144B}"/>
            </a:ext>
          </a:extLst>
        </xdr:cNvPr>
        <xdr:cNvSpPr txBox="1"/>
      </xdr:nvSpPr>
      <xdr:spPr>
        <a:xfrm>
          <a:off x="8515427" y="1445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26077</xdr:rowOff>
    </xdr:from>
    <xdr:ext cx="469744" cy="259045"/>
    <xdr:sp macro="" textlink="">
      <xdr:nvSpPr>
        <xdr:cNvPr id="370" name="n_3mainValue【公営住宅】&#10;一人当たり面積">
          <a:extLst>
            <a:ext uri="{FF2B5EF4-FFF2-40B4-BE49-F238E27FC236}">
              <a16:creationId xmlns:a16="http://schemas.microsoft.com/office/drawing/2014/main" id="{D309D062-012E-4B23-8313-29168EB5A5DC}"/>
            </a:ext>
          </a:extLst>
        </xdr:cNvPr>
        <xdr:cNvSpPr txBox="1"/>
      </xdr:nvSpPr>
      <xdr:spPr>
        <a:xfrm>
          <a:off x="7626427" y="1477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52347</xdr:rowOff>
    </xdr:from>
    <xdr:ext cx="469744" cy="259045"/>
    <xdr:sp macro="" textlink="">
      <xdr:nvSpPr>
        <xdr:cNvPr id="371" name="n_4mainValue【公営住宅】&#10;一人当たり面積">
          <a:extLst>
            <a:ext uri="{FF2B5EF4-FFF2-40B4-BE49-F238E27FC236}">
              <a16:creationId xmlns:a16="http://schemas.microsoft.com/office/drawing/2014/main" id="{DDFADF0C-F58E-4784-A722-C3AFF899C53C}"/>
            </a:ext>
          </a:extLst>
        </xdr:cNvPr>
        <xdr:cNvSpPr txBox="1"/>
      </xdr:nvSpPr>
      <xdr:spPr>
        <a:xfrm>
          <a:off x="6737427" y="1445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1909368C-DE24-4C77-BF4C-8045DCAAF86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C93E3633-7A3B-4EFE-9BAA-7797D5DFA2C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FD37C55F-8A18-4CCC-87FC-47987DE5587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AB07655F-A4EA-469F-83B5-A02141D3279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3CFF95E8-D60D-4B84-8837-9F0F7BF4DED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23D07DF1-F0E8-41C3-B404-4AFC2C7689C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686C9475-600C-4625-B365-DAD03380A4A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5830B106-0DEB-4C1C-AA95-E376BE820BC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470728AA-DF3D-45A6-B5A8-7CAD8F91F81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12B917C8-1870-4FA5-A376-C90467CE1B3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44596101-834D-4B5E-98FB-7AD3A864CA6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a:extLst>
            <a:ext uri="{FF2B5EF4-FFF2-40B4-BE49-F238E27FC236}">
              <a16:creationId xmlns:a16="http://schemas.microsoft.com/office/drawing/2014/main" id="{E49885A8-EBDE-42D1-BC94-CFE9649F649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a:extLst>
            <a:ext uri="{FF2B5EF4-FFF2-40B4-BE49-F238E27FC236}">
              <a16:creationId xmlns:a16="http://schemas.microsoft.com/office/drawing/2014/main" id="{184C9731-5D73-4BC2-8556-72DE7C48834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a:extLst>
            <a:ext uri="{FF2B5EF4-FFF2-40B4-BE49-F238E27FC236}">
              <a16:creationId xmlns:a16="http://schemas.microsoft.com/office/drawing/2014/main" id="{60B44218-1A13-4DC0-9EC8-C2DABBE24EF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a:extLst>
            <a:ext uri="{FF2B5EF4-FFF2-40B4-BE49-F238E27FC236}">
              <a16:creationId xmlns:a16="http://schemas.microsoft.com/office/drawing/2014/main" id="{5F0EB580-8792-4C74-B9E6-6AFBF07D96E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a:extLst>
            <a:ext uri="{FF2B5EF4-FFF2-40B4-BE49-F238E27FC236}">
              <a16:creationId xmlns:a16="http://schemas.microsoft.com/office/drawing/2014/main" id="{3CBDA0E2-F35E-459C-B894-374294F5309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a:extLst>
            <a:ext uri="{FF2B5EF4-FFF2-40B4-BE49-F238E27FC236}">
              <a16:creationId xmlns:a16="http://schemas.microsoft.com/office/drawing/2014/main" id="{52758CFF-16EF-4630-8724-1F599675D4E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a:extLst>
            <a:ext uri="{FF2B5EF4-FFF2-40B4-BE49-F238E27FC236}">
              <a16:creationId xmlns:a16="http://schemas.microsoft.com/office/drawing/2014/main" id="{C566AF76-5E4E-4758-877C-A0F51DBDB8D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a:extLst>
            <a:ext uri="{FF2B5EF4-FFF2-40B4-BE49-F238E27FC236}">
              <a16:creationId xmlns:a16="http://schemas.microsoft.com/office/drawing/2014/main" id="{B7737D23-B128-4130-B7AB-DD280088CDD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a:extLst>
            <a:ext uri="{FF2B5EF4-FFF2-40B4-BE49-F238E27FC236}">
              <a16:creationId xmlns:a16="http://schemas.microsoft.com/office/drawing/2014/main" id="{20E31A7C-DB8E-4767-BBA9-F753CB0C8D4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a:extLst>
            <a:ext uri="{FF2B5EF4-FFF2-40B4-BE49-F238E27FC236}">
              <a16:creationId xmlns:a16="http://schemas.microsoft.com/office/drawing/2014/main" id="{D4D9C90F-F79E-4970-A72D-8BA1B5A728D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a:extLst>
            <a:ext uri="{FF2B5EF4-FFF2-40B4-BE49-F238E27FC236}">
              <a16:creationId xmlns:a16="http://schemas.microsoft.com/office/drawing/2014/main" id="{C552BDB6-4808-48FA-83AD-777FF548D23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a:extLst>
            <a:ext uri="{FF2B5EF4-FFF2-40B4-BE49-F238E27FC236}">
              <a16:creationId xmlns:a16="http://schemas.microsoft.com/office/drawing/2014/main" id="{365CE549-9B42-4ACE-AE61-C51503CEB43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9AB0D083-3546-441B-8DEC-4DA993ADD19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a:extLst>
            <a:ext uri="{FF2B5EF4-FFF2-40B4-BE49-F238E27FC236}">
              <a16:creationId xmlns:a16="http://schemas.microsoft.com/office/drawing/2014/main" id="{6A0B13A7-B320-4CF4-AE39-6698AB192AF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97" name="直線コネクタ 396">
          <a:extLst>
            <a:ext uri="{FF2B5EF4-FFF2-40B4-BE49-F238E27FC236}">
              <a16:creationId xmlns:a16="http://schemas.microsoft.com/office/drawing/2014/main" id="{539A01E3-F925-4601-BED5-95B396E721A2}"/>
            </a:ext>
          </a:extLst>
        </xdr:cNvPr>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港湾・漁港】&#10;有形固定資産減価償却率最小値テキスト">
          <a:extLst>
            <a:ext uri="{FF2B5EF4-FFF2-40B4-BE49-F238E27FC236}">
              <a16:creationId xmlns:a16="http://schemas.microsoft.com/office/drawing/2014/main" id="{074F0A73-6388-4BE2-9E19-E79D304BCF5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a:extLst>
            <a:ext uri="{FF2B5EF4-FFF2-40B4-BE49-F238E27FC236}">
              <a16:creationId xmlns:a16="http://schemas.microsoft.com/office/drawing/2014/main" id="{1F9ECA7B-4750-4125-A1B6-0ED0F0A01955}"/>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400" name="【港湾・漁港】&#10;有形固定資産減価償却率最大値テキスト">
          <a:extLst>
            <a:ext uri="{FF2B5EF4-FFF2-40B4-BE49-F238E27FC236}">
              <a16:creationId xmlns:a16="http://schemas.microsoft.com/office/drawing/2014/main" id="{0A7C4FAF-CDED-42F3-8201-3C3ECC9E713E}"/>
            </a:ext>
          </a:extLst>
        </xdr:cNvPr>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401" name="直線コネクタ 400">
          <a:extLst>
            <a:ext uri="{FF2B5EF4-FFF2-40B4-BE49-F238E27FC236}">
              <a16:creationId xmlns:a16="http://schemas.microsoft.com/office/drawing/2014/main" id="{49D38D5D-FFCB-4444-BD54-0FC2D97FD97D}"/>
            </a:ext>
          </a:extLst>
        </xdr:cNvPr>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2" name="【港湾・漁港】&#10;有形固定資産減価償却率平均値テキスト">
          <a:extLst>
            <a:ext uri="{FF2B5EF4-FFF2-40B4-BE49-F238E27FC236}">
              <a16:creationId xmlns:a16="http://schemas.microsoft.com/office/drawing/2014/main" id="{9B2A305E-233D-4E68-9D0A-3A2D4D439475}"/>
            </a:ext>
          </a:extLst>
        </xdr:cNvPr>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3" name="フローチャート: 判断 402">
          <a:extLst>
            <a:ext uri="{FF2B5EF4-FFF2-40B4-BE49-F238E27FC236}">
              <a16:creationId xmlns:a16="http://schemas.microsoft.com/office/drawing/2014/main" id="{B75460EC-9110-49F2-90D7-A9C1A319373D}"/>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04" name="フローチャート: 判断 403">
          <a:extLst>
            <a:ext uri="{FF2B5EF4-FFF2-40B4-BE49-F238E27FC236}">
              <a16:creationId xmlns:a16="http://schemas.microsoft.com/office/drawing/2014/main" id="{DAF27C42-F628-49E7-B56F-6D589D806168}"/>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05" name="フローチャート: 判断 404">
          <a:extLst>
            <a:ext uri="{FF2B5EF4-FFF2-40B4-BE49-F238E27FC236}">
              <a16:creationId xmlns:a16="http://schemas.microsoft.com/office/drawing/2014/main" id="{62EE3727-69FF-4CDF-9EA9-9BCC409EF3EA}"/>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06" name="フローチャート: 判断 405">
          <a:extLst>
            <a:ext uri="{FF2B5EF4-FFF2-40B4-BE49-F238E27FC236}">
              <a16:creationId xmlns:a16="http://schemas.microsoft.com/office/drawing/2014/main" id="{706B1C6B-674E-434A-A6D0-7F4FC925D65B}"/>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115207</xdr:rowOff>
    </xdr:from>
    <xdr:to>
      <xdr:col>6</xdr:col>
      <xdr:colOff>38100</xdr:colOff>
      <xdr:row>104</xdr:row>
      <xdr:rowOff>45357</xdr:rowOff>
    </xdr:to>
    <xdr:sp macro="" textlink="">
      <xdr:nvSpPr>
        <xdr:cNvPr id="407" name="フローチャート: 判断 406">
          <a:extLst>
            <a:ext uri="{FF2B5EF4-FFF2-40B4-BE49-F238E27FC236}">
              <a16:creationId xmlns:a16="http://schemas.microsoft.com/office/drawing/2014/main" id="{3F3E1317-FA36-43F9-9F34-DF042C6AB210}"/>
            </a:ext>
          </a:extLst>
        </xdr:cNvPr>
        <xdr:cNvSpPr/>
      </xdr:nvSpPr>
      <xdr:spPr>
        <a:xfrm>
          <a:off x="1079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81A7C9D3-342E-454A-8A15-208554B2306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952B5F6A-FFD5-48EE-8F79-F45F3B8E5EB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FB5436DD-2A3E-4FB7-9FAD-623176D044C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F81B1D1-8928-487E-86D7-6B8EBF0AE61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76A9C06-D86B-4275-9787-FFCC8A5B121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53158</xdr:rowOff>
    </xdr:from>
    <xdr:to>
      <xdr:col>24</xdr:col>
      <xdr:colOff>114300</xdr:colOff>
      <xdr:row>104</xdr:row>
      <xdr:rowOff>154758</xdr:rowOff>
    </xdr:to>
    <xdr:sp macro="" textlink="">
      <xdr:nvSpPr>
        <xdr:cNvPr id="413" name="楕円 412">
          <a:extLst>
            <a:ext uri="{FF2B5EF4-FFF2-40B4-BE49-F238E27FC236}">
              <a16:creationId xmlns:a16="http://schemas.microsoft.com/office/drawing/2014/main" id="{B7EBF67E-696D-4786-87F4-4B10C6F06592}"/>
            </a:ext>
          </a:extLst>
        </xdr:cNvPr>
        <xdr:cNvSpPr/>
      </xdr:nvSpPr>
      <xdr:spPr>
        <a:xfrm>
          <a:off x="45847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76035</xdr:rowOff>
    </xdr:from>
    <xdr:ext cx="405111" cy="259045"/>
    <xdr:sp macro="" textlink="">
      <xdr:nvSpPr>
        <xdr:cNvPr id="414" name="【港湾・漁港】&#10;有形固定資産減価償却率該当値テキスト">
          <a:extLst>
            <a:ext uri="{FF2B5EF4-FFF2-40B4-BE49-F238E27FC236}">
              <a16:creationId xmlns:a16="http://schemas.microsoft.com/office/drawing/2014/main" id="{F5BBA50C-5862-4DB8-BC34-D58599071DF1}"/>
            </a:ext>
          </a:extLst>
        </xdr:cNvPr>
        <xdr:cNvSpPr txBox="1"/>
      </xdr:nvSpPr>
      <xdr:spPr>
        <a:xfrm>
          <a:off x="4673600" y="1773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22134</xdr:rowOff>
    </xdr:from>
    <xdr:to>
      <xdr:col>20</xdr:col>
      <xdr:colOff>38100</xdr:colOff>
      <xdr:row>104</xdr:row>
      <xdr:rowOff>123734</xdr:rowOff>
    </xdr:to>
    <xdr:sp macro="" textlink="">
      <xdr:nvSpPr>
        <xdr:cNvPr id="415" name="楕円 414">
          <a:extLst>
            <a:ext uri="{FF2B5EF4-FFF2-40B4-BE49-F238E27FC236}">
              <a16:creationId xmlns:a16="http://schemas.microsoft.com/office/drawing/2014/main" id="{62709122-B847-4E90-AAA7-91ECC91AA866}"/>
            </a:ext>
          </a:extLst>
        </xdr:cNvPr>
        <xdr:cNvSpPr/>
      </xdr:nvSpPr>
      <xdr:spPr>
        <a:xfrm>
          <a:off x="3746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72934</xdr:rowOff>
    </xdr:from>
    <xdr:to>
      <xdr:col>24</xdr:col>
      <xdr:colOff>63500</xdr:colOff>
      <xdr:row>104</xdr:row>
      <xdr:rowOff>103958</xdr:rowOff>
    </xdr:to>
    <xdr:cxnSp macro="">
      <xdr:nvCxnSpPr>
        <xdr:cNvPr id="416" name="直線コネクタ 415">
          <a:extLst>
            <a:ext uri="{FF2B5EF4-FFF2-40B4-BE49-F238E27FC236}">
              <a16:creationId xmlns:a16="http://schemas.microsoft.com/office/drawing/2014/main" id="{D31F8631-6CB3-4739-9613-332947A736BE}"/>
            </a:ext>
          </a:extLst>
        </xdr:cNvPr>
        <xdr:cNvCxnSpPr/>
      </xdr:nvCxnSpPr>
      <xdr:spPr>
        <a:xfrm>
          <a:off x="3797300" y="1790373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167458</xdr:rowOff>
    </xdr:from>
    <xdr:to>
      <xdr:col>15</xdr:col>
      <xdr:colOff>101600</xdr:colOff>
      <xdr:row>104</xdr:row>
      <xdr:rowOff>97608</xdr:rowOff>
    </xdr:to>
    <xdr:sp macro="" textlink="">
      <xdr:nvSpPr>
        <xdr:cNvPr id="417" name="楕円 416">
          <a:extLst>
            <a:ext uri="{FF2B5EF4-FFF2-40B4-BE49-F238E27FC236}">
              <a16:creationId xmlns:a16="http://schemas.microsoft.com/office/drawing/2014/main" id="{2F68D6F1-A5A6-4067-92F9-75D2550DB6EA}"/>
            </a:ext>
          </a:extLst>
        </xdr:cNvPr>
        <xdr:cNvSpPr/>
      </xdr:nvSpPr>
      <xdr:spPr>
        <a:xfrm>
          <a:off x="2857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46808</xdr:rowOff>
    </xdr:from>
    <xdr:to>
      <xdr:col>19</xdr:col>
      <xdr:colOff>177800</xdr:colOff>
      <xdr:row>104</xdr:row>
      <xdr:rowOff>72934</xdr:rowOff>
    </xdr:to>
    <xdr:cxnSp macro="">
      <xdr:nvCxnSpPr>
        <xdr:cNvPr id="418" name="直線コネクタ 417">
          <a:extLst>
            <a:ext uri="{FF2B5EF4-FFF2-40B4-BE49-F238E27FC236}">
              <a16:creationId xmlns:a16="http://schemas.microsoft.com/office/drawing/2014/main" id="{BC593923-4A68-47D1-94BD-B15CBA1704EF}"/>
            </a:ext>
          </a:extLst>
        </xdr:cNvPr>
        <xdr:cNvCxnSpPr/>
      </xdr:nvCxnSpPr>
      <xdr:spPr>
        <a:xfrm>
          <a:off x="2908300" y="178776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146231</xdr:rowOff>
    </xdr:from>
    <xdr:to>
      <xdr:col>10</xdr:col>
      <xdr:colOff>165100</xdr:colOff>
      <xdr:row>104</xdr:row>
      <xdr:rowOff>76381</xdr:rowOff>
    </xdr:to>
    <xdr:sp macro="" textlink="">
      <xdr:nvSpPr>
        <xdr:cNvPr id="419" name="楕円 418">
          <a:extLst>
            <a:ext uri="{FF2B5EF4-FFF2-40B4-BE49-F238E27FC236}">
              <a16:creationId xmlns:a16="http://schemas.microsoft.com/office/drawing/2014/main" id="{E2D99AB2-DEAB-4EE3-BED5-09CA20334609}"/>
            </a:ext>
          </a:extLst>
        </xdr:cNvPr>
        <xdr:cNvSpPr/>
      </xdr:nvSpPr>
      <xdr:spPr>
        <a:xfrm>
          <a:off x="1968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25581</xdr:rowOff>
    </xdr:from>
    <xdr:to>
      <xdr:col>15</xdr:col>
      <xdr:colOff>50800</xdr:colOff>
      <xdr:row>104</xdr:row>
      <xdr:rowOff>46808</xdr:rowOff>
    </xdr:to>
    <xdr:cxnSp macro="">
      <xdr:nvCxnSpPr>
        <xdr:cNvPr id="420" name="直線コネクタ 419">
          <a:extLst>
            <a:ext uri="{FF2B5EF4-FFF2-40B4-BE49-F238E27FC236}">
              <a16:creationId xmlns:a16="http://schemas.microsoft.com/office/drawing/2014/main" id="{BE26B570-6552-4A97-87F3-D5F01C85BE26}"/>
            </a:ext>
          </a:extLst>
        </xdr:cNvPr>
        <xdr:cNvCxnSpPr/>
      </xdr:nvCxnSpPr>
      <xdr:spPr>
        <a:xfrm>
          <a:off x="2019300" y="1785638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121738</xdr:rowOff>
    </xdr:from>
    <xdr:to>
      <xdr:col>6</xdr:col>
      <xdr:colOff>38100</xdr:colOff>
      <xdr:row>104</xdr:row>
      <xdr:rowOff>51888</xdr:rowOff>
    </xdr:to>
    <xdr:sp macro="" textlink="">
      <xdr:nvSpPr>
        <xdr:cNvPr id="421" name="楕円 420">
          <a:extLst>
            <a:ext uri="{FF2B5EF4-FFF2-40B4-BE49-F238E27FC236}">
              <a16:creationId xmlns:a16="http://schemas.microsoft.com/office/drawing/2014/main" id="{01415777-DF6F-42E1-9747-C4CC20814539}"/>
            </a:ext>
          </a:extLst>
        </xdr:cNvPr>
        <xdr:cNvSpPr/>
      </xdr:nvSpPr>
      <xdr:spPr>
        <a:xfrm>
          <a:off x="1079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1088</xdr:rowOff>
    </xdr:from>
    <xdr:to>
      <xdr:col>10</xdr:col>
      <xdr:colOff>114300</xdr:colOff>
      <xdr:row>104</xdr:row>
      <xdr:rowOff>25581</xdr:rowOff>
    </xdr:to>
    <xdr:cxnSp macro="">
      <xdr:nvCxnSpPr>
        <xdr:cNvPr id="422" name="直線コネクタ 421">
          <a:extLst>
            <a:ext uri="{FF2B5EF4-FFF2-40B4-BE49-F238E27FC236}">
              <a16:creationId xmlns:a16="http://schemas.microsoft.com/office/drawing/2014/main" id="{BC0F72AA-6436-4CF1-98AE-F31824F6B288}"/>
            </a:ext>
          </a:extLst>
        </xdr:cNvPr>
        <xdr:cNvCxnSpPr/>
      </xdr:nvCxnSpPr>
      <xdr:spPr>
        <a:xfrm>
          <a:off x="1130300" y="1783188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423" name="n_1aveValue【港湾・漁港】&#10;有形固定資産減価償却率">
          <a:extLst>
            <a:ext uri="{FF2B5EF4-FFF2-40B4-BE49-F238E27FC236}">
              <a16:creationId xmlns:a16="http://schemas.microsoft.com/office/drawing/2014/main" id="{37D91224-EA4D-4D3F-BE47-55BEA8C9FD1A}"/>
            </a:ext>
          </a:extLst>
        </xdr:cNvPr>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20156</xdr:rowOff>
    </xdr:from>
    <xdr:ext cx="405111" cy="259045"/>
    <xdr:sp macro="" textlink="">
      <xdr:nvSpPr>
        <xdr:cNvPr id="424" name="n_2aveValue【港湾・漁港】&#10;有形固定資産減価償却率">
          <a:extLst>
            <a:ext uri="{FF2B5EF4-FFF2-40B4-BE49-F238E27FC236}">
              <a16:creationId xmlns:a16="http://schemas.microsoft.com/office/drawing/2014/main" id="{224F8729-00C0-40DD-A218-351B33D61C23}"/>
            </a:ext>
          </a:extLst>
        </xdr:cNvPr>
        <xdr:cNvSpPr txBox="1"/>
      </xdr:nvSpPr>
      <xdr:spPr>
        <a:xfrm>
          <a:off x="2705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25" name="n_3aveValue【港湾・漁港】&#10;有形固定資産減価償却率">
          <a:extLst>
            <a:ext uri="{FF2B5EF4-FFF2-40B4-BE49-F238E27FC236}">
              <a16:creationId xmlns:a16="http://schemas.microsoft.com/office/drawing/2014/main" id="{BF304250-BD0D-4862-89CA-613CB2B386FA}"/>
            </a:ext>
          </a:extLst>
        </xdr:cNvPr>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61884</xdr:rowOff>
    </xdr:from>
    <xdr:ext cx="405111" cy="259045"/>
    <xdr:sp macro="" textlink="">
      <xdr:nvSpPr>
        <xdr:cNvPr id="426" name="n_4aveValue【港湾・漁港】&#10;有形固定資産減価償却率">
          <a:extLst>
            <a:ext uri="{FF2B5EF4-FFF2-40B4-BE49-F238E27FC236}">
              <a16:creationId xmlns:a16="http://schemas.microsoft.com/office/drawing/2014/main" id="{D6CF9836-F38A-4FB3-8C99-1271DE9AE29D}"/>
            </a:ext>
          </a:extLst>
        </xdr:cNvPr>
        <xdr:cNvSpPr txBox="1"/>
      </xdr:nvSpPr>
      <xdr:spPr>
        <a:xfrm>
          <a:off x="927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140261</xdr:rowOff>
    </xdr:from>
    <xdr:ext cx="405111" cy="259045"/>
    <xdr:sp macro="" textlink="">
      <xdr:nvSpPr>
        <xdr:cNvPr id="427" name="n_1mainValue【港湾・漁港】&#10;有形固定資産減価償却率">
          <a:extLst>
            <a:ext uri="{FF2B5EF4-FFF2-40B4-BE49-F238E27FC236}">
              <a16:creationId xmlns:a16="http://schemas.microsoft.com/office/drawing/2014/main" id="{9E864A4C-2148-4ED5-B984-2868C2730168}"/>
            </a:ext>
          </a:extLst>
        </xdr:cNvPr>
        <xdr:cNvSpPr txBox="1"/>
      </xdr:nvSpPr>
      <xdr:spPr>
        <a:xfrm>
          <a:off x="3582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428" name="n_2mainValue【港湾・漁港】&#10;有形固定資産減価償却率">
          <a:extLst>
            <a:ext uri="{FF2B5EF4-FFF2-40B4-BE49-F238E27FC236}">
              <a16:creationId xmlns:a16="http://schemas.microsoft.com/office/drawing/2014/main" id="{35145593-F658-4BEA-A4A0-18AE72B5AB1D}"/>
            </a:ext>
          </a:extLst>
        </xdr:cNvPr>
        <xdr:cNvSpPr txBox="1"/>
      </xdr:nvSpPr>
      <xdr:spPr>
        <a:xfrm>
          <a:off x="2705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92908</xdr:rowOff>
    </xdr:from>
    <xdr:ext cx="405111" cy="259045"/>
    <xdr:sp macro="" textlink="">
      <xdr:nvSpPr>
        <xdr:cNvPr id="429" name="n_3mainValue【港湾・漁港】&#10;有形固定資産減価償却率">
          <a:extLst>
            <a:ext uri="{FF2B5EF4-FFF2-40B4-BE49-F238E27FC236}">
              <a16:creationId xmlns:a16="http://schemas.microsoft.com/office/drawing/2014/main" id="{44553973-2378-4A76-9B80-2313320A031F}"/>
            </a:ext>
          </a:extLst>
        </xdr:cNvPr>
        <xdr:cNvSpPr txBox="1"/>
      </xdr:nvSpPr>
      <xdr:spPr>
        <a:xfrm>
          <a:off x="1816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43015</xdr:rowOff>
    </xdr:from>
    <xdr:ext cx="405111" cy="259045"/>
    <xdr:sp macro="" textlink="">
      <xdr:nvSpPr>
        <xdr:cNvPr id="430" name="n_4mainValue【港湾・漁港】&#10;有形固定資産減価償却率">
          <a:extLst>
            <a:ext uri="{FF2B5EF4-FFF2-40B4-BE49-F238E27FC236}">
              <a16:creationId xmlns:a16="http://schemas.microsoft.com/office/drawing/2014/main" id="{291C7B3D-6007-4181-99A1-1CDD50D9DF9D}"/>
            </a:ext>
          </a:extLst>
        </xdr:cNvPr>
        <xdr:cNvSpPr txBox="1"/>
      </xdr:nvSpPr>
      <xdr:spPr>
        <a:xfrm>
          <a:off x="9277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74F1B36-1A3F-4FB4-989F-E75E22314F2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EEFA98BB-4BC1-471C-BB8B-C1C742FD4F2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D27FAE9D-83C9-480B-BFAE-74319220F1B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13DF1B3B-4B46-4378-84BB-5C34834685E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1C05A384-F303-485A-BD3F-C61306B7F3E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CD57350-D140-4C10-9D3B-7B6DEBE518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CE2DB92E-AD12-48FA-8DA9-578B44BBA88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AFD51F03-3797-43AE-A74E-33454C35E4D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DF0405CC-C674-45AE-99AF-AB75519DC24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259502F-06FD-4D61-AD42-651796E1CC1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C7AC8247-B42C-4C17-8565-9D6FF87C750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2" name="テキスト ボックス 441">
          <a:extLst>
            <a:ext uri="{FF2B5EF4-FFF2-40B4-BE49-F238E27FC236}">
              <a16:creationId xmlns:a16="http://schemas.microsoft.com/office/drawing/2014/main" id="{BC689CA4-18B3-47D6-84F2-689619F66269}"/>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B8D98A05-031F-446F-AD00-DA1F0B26AC14}"/>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4" name="テキスト ボックス 443">
          <a:extLst>
            <a:ext uri="{FF2B5EF4-FFF2-40B4-BE49-F238E27FC236}">
              <a16:creationId xmlns:a16="http://schemas.microsoft.com/office/drawing/2014/main" id="{AD9B108E-B1BB-4CE8-9117-C6EBCE5561FB}"/>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6157EEFE-0936-409A-81C0-0919F234E91D}"/>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6" name="テキスト ボックス 445">
          <a:extLst>
            <a:ext uri="{FF2B5EF4-FFF2-40B4-BE49-F238E27FC236}">
              <a16:creationId xmlns:a16="http://schemas.microsoft.com/office/drawing/2014/main" id="{7FC6850B-48ED-4738-B06E-DD5DE7FAC51C}"/>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3757CEBC-F52C-481C-8554-206BC1B03868}"/>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8" name="テキスト ボックス 447">
          <a:extLst>
            <a:ext uri="{FF2B5EF4-FFF2-40B4-BE49-F238E27FC236}">
              <a16:creationId xmlns:a16="http://schemas.microsoft.com/office/drawing/2014/main" id="{C0FBABB0-F75D-4028-98B0-795D8A2C0CB6}"/>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37740DB-772D-4DC6-BABD-10E33B3FC7C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a:extLst>
            <a:ext uri="{FF2B5EF4-FFF2-40B4-BE49-F238E27FC236}">
              <a16:creationId xmlns:a16="http://schemas.microsoft.com/office/drawing/2014/main" id="{70BA833B-DE97-4D35-8433-B8909E68F9DE}"/>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B491283D-7F9E-44E8-B209-274E3388B7A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52" name="直線コネクタ 451">
          <a:extLst>
            <a:ext uri="{FF2B5EF4-FFF2-40B4-BE49-F238E27FC236}">
              <a16:creationId xmlns:a16="http://schemas.microsoft.com/office/drawing/2014/main" id="{405A3B67-F462-4208-9CDC-C56CD1BD5EA2}"/>
            </a:ext>
          </a:extLst>
        </xdr:cNvPr>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3" name="【港湾・漁港】&#10;一人当たり有形固定資産（償却資産）額最小値テキスト">
          <a:extLst>
            <a:ext uri="{FF2B5EF4-FFF2-40B4-BE49-F238E27FC236}">
              <a16:creationId xmlns:a16="http://schemas.microsoft.com/office/drawing/2014/main" id="{124A2842-389D-4243-89BE-56C6598BD535}"/>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4" name="直線コネクタ 453">
          <a:extLst>
            <a:ext uri="{FF2B5EF4-FFF2-40B4-BE49-F238E27FC236}">
              <a16:creationId xmlns:a16="http://schemas.microsoft.com/office/drawing/2014/main" id="{42D4D64F-DB13-47A1-B31B-780CD16B9604}"/>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55" name="【港湾・漁港】&#10;一人当たり有形固定資産（償却資産）額最大値テキスト">
          <a:extLst>
            <a:ext uri="{FF2B5EF4-FFF2-40B4-BE49-F238E27FC236}">
              <a16:creationId xmlns:a16="http://schemas.microsoft.com/office/drawing/2014/main" id="{C80AD11E-7057-4841-8408-78FF45AE40F4}"/>
            </a:ext>
          </a:extLst>
        </xdr:cNvPr>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56" name="直線コネクタ 455">
          <a:extLst>
            <a:ext uri="{FF2B5EF4-FFF2-40B4-BE49-F238E27FC236}">
              <a16:creationId xmlns:a16="http://schemas.microsoft.com/office/drawing/2014/main" id="{DA890140-C897-4234-9482-B42E3AC71B1D}"/>
            </a:ext>
          </a:extLst>
        </xdr:cNvPr>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18477</xdr:rowOff>
    </xdr:from>
    <xdr:ext cx="599010" cy="259045"/>
    <xdr:sp macro="" textlink="">
      <xdr:nvSpPr>
        <xdr:cNvPr id="457" name="【港湾・漁港】&#10;一人当たり有形固定資産（償却資産）額平均値テキスト">
          <a:extLst>
            <a:ext uri="{FF2B5EF4-FFF2-40B4-BE49-F238E27FC236}">
              <a16:creationId xmlns:a16="http://schemas.microsoft.com/office/drawing/2014/main" id="{1C1ADE1E-BFCB-4D77-945B-79C916E2D4E4}"/>
            </a:ext>
          </a:extLst>
        </xdr:cNvPr>
        <xdr:cNvSpPr txBox="1"/>
      </xdr:nvSpPr>
      <xdr:spPr>
        <a:xfrm>
          <a:off x="10515600" y="18363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58" name="フローチャート: 判断 457">
          <a:extLst>
            <a:ext uri="{FF2B5EF4-FFF2-40B4-BE49-F238E27FC236}">
              <a16:creationId xmlns:a16="http://schemas.microsoft.com/office/drawing/2014/main" id="{8786F860-1B6E-4115-9AA1-ECC975E4CC11}"/>
            </a:ext>
          </a:extLst>
        </xdr:cNvPr>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59" name="フローチャート: 判断 458">
          <a:extLst>
            <a:ext uri="{FF2B5EF4-FFF2-40B4-BE49-F238E27FC236}">
              <a16:creationId xmlns:a16="http://schemas.microsoft.com/office/drawing/2014/main" id="{876730F4-8CEF-46BE-98C4-2952C6BFBD15}"/>
            </a:ext>
          </a:extLst>
        </xdr:cNvPr>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60" name="フローチャート: 判断 459">
          <a:extLst>
            <a:ext uri="{FF2B5EF4-FFF2-40B4-BE49-F238E27FC236}">
              <a16:creationId xmlns:a16="http://schemas.microsoft.com/office/drawing/2014/main" id="{958218D0-9009-4EC7-A277-A161473CCF0D}"/>
            </a:ext>
          </a:extLst>
        </xdr:cNvPr>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61" name="フローチャート: 判断 460">
          <a:extLst>
            <a:ext uri="{FF2B5EF4-FFF2-40B4-BE49-F238E27FC236}">
              <a16:creationId xmlns:a16="http://schemas.microsoft.com/office/drawing/2014/main" id="{CCF96082-57D0-430B-96AB-C9C7688A4B88}"/>
            </a:ext>
          </a:extLst>
        </xdr:cNvPr>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100200</xdr:rowOff>
    </xdr:from>
    <xdr:to>
      <xdr:col>36</xdr:col>
      <xdr:colOff>165100</xdr:colOff>
      <xdr:row>108</xdr:row>
      <xdr:rowOff>30350</xdr:rowOff>
    </xdr:to>
    <xdr:sp macro="" textlink="">
      <xdr:nvSpPr>
        <xdr:cNvPr id="462" name="フローチャート: 判断 461">
          <a:extLst>
            <a:ext uri="{FF2B5EF4-FFF2-40B4-BE49-F238E27FC236}">
              <a16:creationId xmlns:a16="http://schemas.microsoft.com/office/drawing/2014/main" id="{48F325AF-00FD-4998-8726-C07B55B9DC70}"/>
            </a:ext>
          </a:extLst>
        </xdr:cNvPr>
        <xdr:cNvSpPr/>
      </xdr:nvSpPr>
      <xdr:spPr>
        <a:xfrm>
          <a:off x="6921500" y="1844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9BA2F150-AF50-4F2A-9B46-685143D6D78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D4F65EC0-73A1-4960-8B22-88144CD52ED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B28ACACA-251D-4607-BDF2-9B4A70C9117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396C8A1-A069-4747-8292-21F8880ED81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619432C-EB79-4FFE-9643-D3405D296EE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162032</xdr:rowOff>
    </xdr:from>
    <xdr:to>
      <xdr:col>55</xdr:col>
      <xdr:colOff>50800</xdr:colOff>
      <xdr:row>107</xdr:row>
      <xdr:rowOff>92182</xdr:rowOff>
    </xdr:to>
    <xdr:sp macro="" textlink="">
      <xdr:nvSpPr>
        <xdr:cNvPr id="468" name="楕円 467">
          <a:extLst>
            <a:ext uri="{FF2B5EF4-FFF2-40B4-BE49-F238E27FC236}">
              <a16:creationId xmlns:a16="http://schemas.microsoft.com/office/drawing/2014/main" id="{10BB8772-A520-4287-858D-ADD24773DC65}"/>
            </a:ext>
          </a:extLst>
        </xdr:cNvPr>
        <xdr:cNvSpPr/>
      </xdr:nvSpPr>
      <xdr:spPr>
        <a:xfrm>
          <a:off x="10426700" y="1833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13459</xdr:rowOff>
    </xdr:from>
    <xdr:ext cx="599010" cy="259045"/>
    <xdr:sp macro="" textlink="">
      <xdr:nvSpPr>
        <xdr:cNvPr id="469" name="【港湾・漁港】&#10;一人当たり有形固定資産（償却資産）額該当値テキスト">
          <a:extLst>
            <a:ext uri="{FF2B5EF4-FFF2-40B4-BE49-F238E27FC236}">
              <a16:creationId xmlns:a16="http://schemas.microsoft.com/office/drawing/2014/main" id="{7DB92500-01ED-471F-823E-8EA26DC83D17}"/>
            </a:ext>
          </a:extLst>
        </xdr:cNvPr>
        <xdr:cNvSpPr txBox="1"/>
      </xdr:nvSpPr>
      <xdr:spPr>
        <a:xfrm>
          <a:off x="10515600" y="181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165926</xdr:rowOff>
    </xdr:from>
    <xdr:to>
      <xdr:col>50</xdr:col>
      <xdr:colOff>165100</xdr:colOff>
      <xdr:row>107</xdr:row>
      <xdr:rowOff>96076</xdr:rowOff>
    </xdr:to>
    <xdr:sp macro="" textlink="">
      <xdr:nvSpPr>
        <xdr:cNvPr id="470" name="楕円 469">
          <a:extLst>
            <a:ext uri="{FF2B5EF4-FFF2-40B4-BE49-F238E27FC236}">
              <a16:creationId xmlns:a16="http://schemas.microsoft.com/office/drawing/2014/main" id="{F1F8D44D-05FE-4325-8B94-0FC80F481959}"/>
            </a:ext>
          </a:extLst>
        </xdr:cNvPr>
        <xdr:cNvSpPr/>
      </xdr:nvSpPr>
      <xdr:spPr>
        <a:xfrm>
          <a:off x="9588500" y="1833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41382</xdr:rowOff>
    </xdr:from>
    <xdr:to>
      <xdr:col>55</xdr:col>
      <xdr:colOff>0</xdr:colOff>
      <xdr:row>107</xdr:row>
      <xdr:rowOff>45276</xdr:rowOff>
    </xdr:to>
    <xdr:cxnSp macro="">
      <xdr:nvCxnSpPr>
        <xdr:cNvPr id="471" name="直線コネクタ 470">
          <a:extLst>
            <a:ext uri="{FF2B5EF4-FFF2-40B4-BE49-F238E27FC236}">
              <a16:creationId xmlns:a16="http://schemas.microsoft.com/office/drawing/2014/main" id="{C18F95E0-9D9F-4F6E-8057-C29E737D110D}"/>
            </a:ext>
          </a:extLst>
        </xdr:cNvPr>
        <xdr:cNvCxnSpPr/>
      </xdr:nvCxnSpPr>
      <xdr:spPr>
        <a:xfrm flipV="1">
          <a:off x="9639300" y="18386532"/>
          <a:ext cx="838200" cy="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170923</xdr:rowOff>
    </xdr:from>
    <xdr:to>
      <xdr:col>46</xdr:col>
      <xdr:colOff>38100</xdr:colOff>
      <xdr:row>107</xdr:row>
      <xdr:rowOff>101073</xdr:rowOff>
    </xdr:to>
    <xdr:sp macro="" textlink="">
      <xdr:nvSpPr>
        <xdr:cNvPr id="472" name="楕円 471">
          <a:extLst>
            <a:ext uri="{FF2B5EF4-FFF2-40B4-BE49-F238E27FC236}">
              <a16:creationId xmlns:a16="http://schemas.microsoft.com/office/drawing/2014/main" id="{B668C57B-2810-444E-804B-D8650A9D955F}"/>
            </a:ext>
          </a:extLst>
        </xdr:cNvPr>
        <xdr:cNvSpPr/>
      </xdr:nvSpPr>
      <xdr:spPr>
        <a:xfrm>
          <a:off x="8699500" y="1834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45276</xdr:rowOff>
    </xdr:from>
    <xdr:to>
      <xdr:col>50</xdr:col>
      <xdr:colOff>114300</xdr:colOff>
      <xdr:row>107</xdr:row>
      <xdr:rowOff>50273</xdr:rowOff>
    </xdr:to>
    <xdr:cxnSp macro="">
      <xdr:nvCxnSpPr>
        <xdr:cNvPr id="473" name="直線コネクタ 472">
          <a:extLst>
            <a:ext uri="{FF2B5EF4-FFF2-40B4-BE49-F238E27FC236}">
              <a16:creationId xmlns:a16="http://schemas.microsoft.com/office/drawing/2014/main" id="{3C687CE0-56B7-4300-87C7-8D037849EC7C}"/>
            </a:ext>
          </a:extLst>
        </xdr:cNvPr>
        <xdr:cNvCxnSpPr/>
      </xdr:nvCxnSpPr>
      <xdr:spPr>
        <a:xfrm flipV="1">
          <a:off x="8750300" y="18390426"/>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5496</xdr:rowOff>
    </xdr:from>
    <xdr:to>
      <xdr:col>41</xdr:col>
      <xdr:colOff>101600</xdr:colOff>
      <xdr:row>107</xdr:row>
      <xdr:rowOff>107096</xdr:rowOff>
    </xdr:to>
    <xdr:sp macro="" textlink="">
      <xdr:nvSpPr>
        <xdr:cNvPr id="474" name="楕円 473">
          <a:extLst>
            <a:ext uri="{FF2B5EF4-FFF2-40B4-BE49-F238E27FC236}">
              <a16:creationId xmlns:a16="http://schemas.microsoft.com/office/drawing/2014/main" id="{52EC999F-D313-47C0-94FF-37CD7F9C69B2}"/>
            </a:ext>
          </a:extLst>
        </xdr:cNvPr>
        <xdr:cNvSpPr/>
      </xdr:nvSpPr>
      <xdr:spPr>
        <a:xfrm>
          <a:off x="7810500" y="1835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50273</xdr:rowOff>
    </xdr:from>
    <xdr:to>
      <xdr:col>45</xdr:col>
      <xdr:colOff>177800</xdr:colOff>
      <xdr:row>107</xdr:row>
      <xdr:rowOff>56296</xdr:rowOff>
    </xdr:to>
    <xdr:cxnSp macro="">
      <xdr:nvCxnSpPr>
        <xdr:cNvPr id="475" name="直線コネクタ 474">
          <a:extLst>
            <a:ext uri="{FF2B5EF4-FFF2-40B4-BE49-F238E27FC236}">
              <a16:creationId xmlns:a16="http://schemas.microsoft.com/office/drawing/2014/main" id="{89202AA6-7673-4EB8-BEC7-B10E56DF4B6C}"/>
            </a:ext>
          </a:extLst>
        </xdr:cNvPr>
        <xdr:cNvCxnSpPr/>
      </xdr:nvCxnSpPr>
      <xdr:spPr>
        <a:xfrm flipV="1">
          <a:off x="7861300" y="18395423"/>
          <a:ext cx="889000" cy="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9646</xdr:rowOff>
    </xdr:from>
    <xdr:to>
      <xdr:col>36</xdr:col>
      <xdr:colOff>165100</xdr:colOff>
      <xdr:row>107</xdr:row>
      <xdr:rowOff>111246</xdr:rowOff>
    </xdr:to>
    <xdr:sp macro="" textlink="">
      <xdr:nvSpPr>
        <xdr:cNvPr id="476" name="楕円 475">
          <a:extLst>
            <a:ext uri="{FF2B5EF4-FFF2-40B4-BE49-F238E27FC236}">
              <a16:creationId xmlns:a16="http://schemas.microsoft.com/office/drawing/2014/main" id="{AC6322CB-B9AD-490A-8D26-1455C5417CFF}"/>
            </a:ext>
          </a:extLst>
        </xdr:cNvPr>
        <xdr:cNvSpPr/>
      </xdr:nvSpPr>
      <xdr:spPr>
        <a:xfrm>
          <a:off x="6921500" y="1835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56296</xdr:rowOff>
    </xdr:from>
    <xdr:to>
      <xdr:col>41</xdr:col>
      <xdr:colOff>50800</xdr:colOff>
      <xdr:row>107</xdr:row>
      <xdr:rowOff>60446</xdr:rowOff>
    </xdr:to>
    <xdr:cxnSp macro="">
      <xdr:nvCxnSpPr>
        <xdr:cNvPr id="477" name="直線コネクタ 476">
          <a:extLst>
            <a:ext uri="{FF2B5EF4-FFF2-40B4-BE49-F238E27FC236}">
              <a16:creationId xmlns:a16="http://schemas.microsoft.com/office/drawing/2014/main" id="{302D7FDB-68A9-47F5-BEF1-EA55A2BACCAE}"/>
            </a:ext>
          </a:extLst>
        </xdr:cNvPr>
        <xdr:cNvCxnSpPr/>
      </xdr:nvCxnSpPr>
      <xdr:spPr>
        <a:xfrm flipV="1">
          <a:off x="6972300" y="18401446"/>
          <a:ext cx="889000" cy="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126230</xdr:rowOff>
    </xdr:from>
    <xdr:ext cx="599010" cy="259045"/>
    <xdr:sp macro="" textlink="">
      <xdr:nvSpPr>
        <xdr:cNvPr id="478" name="n_1aveValue【港湾・漁港】&#10;一人当たり有形固定資産（償却資産）額">
          <a:extLst>
            <a:ext uri="{FF2B5EF4-FFF2-40B4-BE49-F238E27FC236}">
              <a16:creationId xmlns:a16="http://schemas.microsoft.com/office/drawing/2014/main" id="{C616A013-7A12-4FD3-968B-0CFF6834CD0A}"/>
            </a:ext>
          </a:extLst>
        </xdr:cNvPr>
        <xdr:cNvSpPr txBox="1"/>
      </xdr:nvSpPr>
      <xdr:spPr>
        <a:xfrm>
          <a:off x="93270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143950</xdr:rowOff>
    </xdr:from>
    <xdr:ext cx="599010" cy="259045"/>
    <xdr:sp macro="" textlink="">
      <xdr:nvSpPr>
        <xdr:cNvPr id="479" name="n_2aveValue【港湾・漁港】&#10;一人当たり有形固定資産（償却資産）額">
          <a:extLst>
            <a:ext uri="{FF2B5EF4-FFF2-40B4-BE49-F238E27FC236}">
              <a16:creationId xmlns:a16="http://schemas.microsoft.com/office/drawing/2014/main" id="{573A4FEA-116B-472B-8713-333C6D8D4E7A}"/>
            </a:ext>
          </a:extLst>
        </xdr:cNvPr>
        <xdr:cNvSpPr txBox="1"/>
      </xdr:nvSpPr>
      <xdr:spPr>
        <a:xfrm>
          <a:off x="8450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144566</xdr:rowOff>
    </xdr:from>
    <xdr:ext cx="599010" cy="259045"/>
    <xdr:sp macro="" textlink="">
      <xdr:nvSpPr>
        <xdr:cNvPr id="480" name="n_3aveValue【港湾・漁港】&#10;一人当たり有形固定資産（償却資産）額">
          <a:extLst>
            <a:ext uri="{FF2B5EF4-FFF2-40B4-BE49-F238E27FC236}">
              <a16:creationId xmlns:a16="http://schemas.microsoft.com/office/drawing/2014/main" id="{CD232FA2-D8E0-4266-81E6-E840538E0EEC}"/>
            </a:ext>
          </a:extLst>
        </xdr:cNvPr>
        <xdr:cNvSpPr txBox="1"/>
      </xdr:nvSpPr>
      <xdr:spPr>
        <a:xfrm>
          <a:off x="7561795" y="1848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21477</xdr:rowOff>
    </xdr:from>
    <xdr:ext cx="599010" cy="259045"/>
    <xdr:sp macro="" textlink="">
      <xdr:nvSpPr>
        <xdr:cNvPr id="481" name="n_4aveValue【港湾・漁港】&#10;一人当たり有形固定資産（償却資産）額">
          <a:extLst>
            <a:ext uri="{FF2B5EF4-FFF2-40B4-BE49-F238E27FC236}">
              <a16:creationId xmlns:a16="http://schemas.microsoft.com/office/drawing/2014/main" id="{D9476B6D-E41D-4AD9-88B0-01D958CEF1C0}"/>
            </a:ext>
          </a:extLst>
        </xdr:cNvPr>
        <xdr:cNvSpPr txBox="1"/>
      </xdr:nvSpPr>
      <xdr:spPr>
        <a:xfrm>
          <a:off x="6672795" y="18538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112603</xdr:rowOff>
    </xdr:from>
    <xdr:ext cx="599010" cy="259045"/>
    <xdr:sp macro="" textlink="">
      <xdr:nvSpPr>
        <xdr:cNvPr id="482" name="n_1mainValue【港湾・漁港】&#10;一人当たり有形固定資産（償却資産）額">
          <a:extLst>
            <a:ext uri="{FF2B5EF4-FFF2-40B4-BE49-F238E27FC236}">
              <a16:creationId xmlns:a16="http://schemas.microsoft.com/office/drawing/2014/main" id="{14EEA19E-4C16-49F1-B207-7CC37A4E15B9}"/>
            </a:ext>
          </a:extLst>
        </xdr:cNvPr>
        <xdr:cNvSpPr txBox="1"/>
      </xdr:nvSpPr>
      <xdr:spPr>
        <a:xfrm>
          <a:off x="9327095" y="1811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117600</xdr:rowOff>
    </xdr:from>
    <xdr:ext cx="599010" cy="259045"/>
    <xdr:sp macro="" textlink="">
      <xdr:nvSpPr>
        <xdr:cNvPr id="483" name="n_2mainValue【港湾・漁港】&#10;一人当たり有形固定資産（償却資産）額">
          <a:extLst>
            <a:ext uri="{FF2B5EF4-FFF2-40B4-BE49-F238E27FC236}">
              <a16:creationId xmlns:a16="http://schemas.microsoft.com/office/drawing/2014/main" id="{5120B549-22F3-482A-B973-ECDFC6A2951C}"/>
            </a:ext>
          </a:extLst>
        </xdr:cNvPr>
        <xdr:cNvSpPr txBox="1"/>
      </xdr:nvSpPr>
      <xdr:spPr>
        <a:xfrm>
          <a:off x="8450795" y="1811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123623</xdr:rowOff>
    </xdr:from>
    <xdr:ext cx="599010" cy="259045"/>
    <xdr:sp macro="" textlink="">
      <xdr:nvSpPr>
        <xdr:cNvPr id="484" name="n_3mainValue【港湾・漁港】&#10;一人当たり有形固定資産（償却資産）額">
          <a:extLst>
            <a:ext uri="{FF2B5EF4-FFF2-40B4-BE49-F238E27FC236}">
              <a16:creationId xmlns:a16="http://schemas.microsoft.com/office/drawing/2014/main" id="{13C6EFF0-359C-4F56-AA8C-4C4384A3AF87}"/>
            </a:ext>
          </a:extLst>
        </xdr:cNvPr>
        <xdr:cNvSpPr txBox="1"/>
      </xdr:nvSpPr>
      <xdr:spPr>
        <a:xfrm>
          <a:off x="7561795" y="1812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127773</xdr:rowOff>
    </xdr:from>
    <xdr:ext cx="599010" cy="259045"/>
    <xdr:sp macro="" textlink="">
      <xdr:nvSpPr>
        <xdr:cNvPr id="485" name="n_4mainValue【港湾・漁港】&#10;一人当たり有形固定資産（償却資産）額">
          <a:extLst>
            <a:ext uri="{FF2B5EF4-FFF2-40B4-BE49-F238E27FC236}">
              <a16:creationId xmlns:a16="http://schemas.microsoft.com/office/drawing/2014/main" id="{ED7FC3C3-A642-44D8-A805-186E6AD93E39}"/>
            </a:ext>
          </a:extLst>
        </xdr:cNvPr>
        <xdr:cNvSpPr txBox="1"/>
      </xdr:nvSpPr>
      <xdr:spPr>
        <a:xfrm>
          <a:off x="6672795" y="1813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F45D7A9B-5333-477B-96DB-5F5936D1163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A946131C-0B48-408A-B2A8-AD07D0DA8C3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41E1C051-3521-42B2-AC52-F833CFE7E39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7DF57256-9215-44A1-8C1D-09BDACF0CCC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AD80B5B5-0618-43FC-94D8-7CF11AFBE66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A672A991-0A69-426D-B57E-FCABAD3B2D1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801B9438-8988-4AE9-BCC1-5481937CFAB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8BCBA4D4-9DB4-42F5-946A-B14120B463E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C447E6D9-3930-414A-9E6E-7CF70D513E3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E4F92371-5A69-4838-B474-D107D0C07AE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2D705815-4F0B-4F42-8E47-29ECB8F135F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a:extLst>
            <a:ext uri="{FF2B5EF4-FFF2-40B4-BE49-F238E27FC236}">
              <a16:creationId xmlns:a16="http://schemas.microsoft.com/office/drawing/2014/main" id="{040422B5-BBF3-4C33-AA3B-DFB54BC4AA7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a:extLst>
            <a:ext uri="{FF2B5EF4-FFF2-40B4-BE49-F238E27FC236}">
              <a16:creationId xmlns:a16="http://schemas.microsoft.com/office/drawing/2014/main" id="{98F4D0B7-E6C6-42B7-BC06-FF2EEBB658F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a:extLst>
            <a:ext uri="{FF2B5EF4-FFF2-40B4-BE49-F238E27FC236}">
              <a16:creationId xmlns:a16="http://schemas.microsoft.com/office/drawing/2014/main" id="{3816D4EB-8BBD-4487-86BF-1DEEF6EC991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a:extLst>
            <a:ext uri="{FF2B5EF4-FFF2-40B4-BE49-F238E27FC236}">
              <a16:creationId xmlns:a16="http://schemas.microsoft.com/office/drawing/2014/main" id="{0F813910-0290-47B2-AC5D-5B87B2C33C5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a:extLst>
            <a:ext uri="{FF2B5EF4-FFF2-40B4-BE49-F238E27FC236}">
              <a16:creationId xmlns:a16="http://schemas.microsoft.com/office/drawing/2014/main" id="{14C0584F-B9A1-499D-8585-C06E495D904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a:extLst>
            <a:ext uri="{FF2B5EF4-FFF2-40B4-BE49-F238E27FC236}">
              <a16:creationId xmlns:a16="http://schemas.microsoft.com/office/drawing/2014/main" id="{DB662EFF-6467-45C9-BD6B-17183314122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a:extLst>
            <a:ext uri="{FF2B5EF4-FFF2-40B4-BE49-F238E27FC236}">
              <a16:creationId xmlns:a16="http://schemas.microsoft.com/office/drawing/2014/main" id="{250AFE2C-02D8-46DE-9ABB-D97E8336F38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a:extLst>
            <a:ext uri="{FF2B5EF4-FFF2-40B4-BE49-F238E27FC236}">
              <a16:creationId xmlns:a16="http://schemas.microsoft.com/office/drawing/2014/main" id="{68259B1B-393B-42E0-87A9-FCF9D2E97D5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a:extLst>
            <a:ext uri="{FF2B5EF4-FFF2-40B4-BE49-F238E27FC236}">
              <a16:creationId xmlns:a16="http://schemas.microsoft.com/office/drawing/2014/main" id="{8B39724D-A9C3-4417-9F58-C5CAE3F8E2A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a:extLst>
            <a:ext uri="{FF2B5EF4-FFF2-40B4-BE49-F238E27FC236}">
              <a16:creationId xmlns:a16="http://schemas.microsoft.com/office/drawing/2014/main" id="{29C99B8B-C5D3-449E-AAA0-D63E747D0CE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9EF54F2F-D70D-408B-87B0-014A713D78F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a:extLst>
            <a:ext uri="{FF2B5EF4-FFF2-40B4-BE49-F238E27FC236}">
              <a16:creationId xmlns:a16="http://schemas.microsoft.com/office/drawing/2014/main" id="{57CA17AA-3E5A-4C03-A802-3D330E05F67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E511F7CD-4C33-49DE-8DF6-5C8F056547F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510" name="直線コネクタ 509">
          <a:extLst>
            <a:ext uri="{FF2B5EF4-FFF2-40B4-BE49-F238E27FC236}">
              <a16:creationId xmlns:a16="http://schemas.microsoft.com/office/drawing/2014/main" id="{E81987F4-12CC-4CE0-A1AA-FD073F34C158}"/>
            </a:ext>
          </a:extLst>
        </xdr:cNvPr>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1E8FDA6C-8F24-4906-9EDC-F54DAA07BC4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2" name="直線コネクタ 511">
          <a:extLst>
            <a:ext uri="{FF2B5EF4-FFF2-40B4-BE49-F238E27FC236}">
              <a16:creationId xmlns:a16="http://schemas.microsoft.com/office/drawing/2014/main" id="{0B9DCABD-4BCD-498D-BDE9-CF63603E5C5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451A9B6E-9C78-425C-AEFB-0CD557F41D7A}"/>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4" name="直線コネクタ 513">
          <a:extLst>
            <a:ext uri="{FF2B5EF4-FFF2-40B4-BE49-F238E27FC236}">
              <a16:creationId xmlns:a16="http://schemas.microsoft.com/office/drawing/2014/main" id="{3140FE71-AE79-453B-85DD-038157A1FE32}"/>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0204124A-4A9E-4051-BAC9-A6B99C23BED6}"/>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16" name="フローチャート: 判断 515">
          <a:extLst>
            <a:ext uri="{FF2B5EF4-FFF2-40B4-BE49-F238E27FC236}">
              <a16:creationId xmlns:a16="http://schemas.microsoft.com/office/drawing/2014/main" id="{19CE28AA-3E89-4968-B8C0-1708F18886CD}"/>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517" name="フローチャート: 判断 516">
          <a:extLst>
            <a:ext uri="{FF2B5EF4-FFF2-40B4-BE49-F238E27FC236}">
              <a16:creationId xmlns:a16="http://schemas.microsoft.com/office/drawing/2014/main" id="{8934B20D-2588-491C-85BC-892918FB76FE}"/>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18" name="フローチャート: 判断 517">
          <a:extLst>
            <a:ext uri="{FF2B5EF4-FFF2-40B4-BE49-F238E27FC236}">
              <a16:creationId xmlns:a16="http://schemas.microsoft.com/office/drawing/2014/main" id="{2A99EFBA-8402-48B5-8695-E9060A6427D7}"/>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9" name="フローチャート: 判断 518">
          <a:extLst>
            <a:ext uri="{FF2B5EF4-FFF2-40B4-BE49-F238E27FC236}">
              <a16:creationId xmlns:a16="http://schemas.microsoft.com/office/drawing/2014/main" id="{2864B2A5-4719-4537-BE92-14EF2DEE695F}"/>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520" name="フローチャート: 判断 519">
          <a:extLst>
            <a:ext uri="{FF2B5EF4-FFF2-40B4-BE49-F238E27FC236}">
              <a16:creationId xmlns:a16="http://schemas.microsoft.com/office/drawing/2014/main" id="{171388BD-DA26-4274-9F15-5EF4389F9A87}"/>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8875FD98-6C77-4246-BD15-E1CCCC4A228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C53AC804-6896-4688-9013-6A75A0B75E0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C65135D9-F98F-46EB-BCC4-17CF3C84F4A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CCD7BEFF-EE45-4235-82D8-ADB3ECFCE8C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865612FC-5440-425A-BAFA-CCB4B52849C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50165</xdr:rowOff>
    </xdr:from>
    <xdr:to>
      <xdr:col>85</xdr:col>
      <xdr:colOff>177800</xdr:colOff>
      <xdr:row>38</xdr:row>
      <xdr:rowOff>151765</xdr:rowOff>
    </xdr:to>
    <xdr:sp macro="" textlink="">
      <xdr:nvSpPr>
        <xdr:cNvPr id="526" name="楕円 525">
          <a:extLst>
            <a:ext uri="{FF2B5EF4-FFF2-40B4-BE49-F238E27FC236}">
              <a16:creationId xmlns:a16="http://schemas.microsoft.com/office/drawing/2014/main" id="{E30E9B3C-8B13-493B-A4A6-1B42FEF57DC3}"/>
            </a:ext>
          </a:extLst>
        </xdr:cNvPr>
        <xdr:cNvSpPr/>
      </xdr:nvSpPr>
      <xdr:spPr>
        <a:xfrm>
          <a:off x="162687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28592</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533E7A85-9885-461A-96B1-1499725A4310}"/>
            </a:ext>
          </a:extLst>
        </xdr:cNvPr>
        <xdr:cNvSpPr txBox="1"/>
      </xdr:nvSpPr>
      <xdr:spPr>
        <a:xfrm>
          <a:off x="163576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12065</xdr:rowOff>
    </xdr:from>
    <xdr:to>
      <xdr:col>81</xdr:col>
      <xdr:colOff>101600</xdr:colOff>
      <xdr:row>38</xdr:row>
      <xdr:rowOff>113665</xdr:rowOff>
    </xdr:to>
    <xdr:sp macro="" textlink="">
      <xdr:nvSpPr>
        <xdr:cNvPr id="528" name="楕円 527">
          <a:extLst>
            <a:ext uri="{FF2B5EF4-FFF2-40B4-BE49-F238E27FC236}">
              <a16:creationId xmlns:a16="http://schemas.microsoft.com/office/drawing/2014/main" id="{DB7A5ED4-F631-476D-9693-344D820CAED7}"/>
            </a:ext>
          </a:extLst>
        </xdr:cNvPr>
        <xdr:cNvSpPr/>
      </xdr:nvSpPr>
      <xdr:spPr>
        <a:xfrm>
          <a:off x="15430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62865</xdr:rowOff>
    </xdr:from>
    <xdr:to>
      <xdr:col>85</xdr:col>
      <xdr:colOff>127000</xdr:colOff>
      <xdr:row>38</xdr:row>
      <xdr:rowOff>100965</xdr:rowOff>
    </xdr:to>
    <xdr:cxnSp macro="">
      <xdr:nvCxnSpPr>
        <xdr:cNvPr id="529" name="直線コネクタ 528">
          <a:extLst>
            <a:ext uri="{FF2B5EF4-FFF2-40B4-BE49-F238E27FC236}">
              <a16:creationId xmlns:a16="http://schemas.microsoft.com/office/drawing/2014/main" id="{CB8A0E98-6D54-4D39-87D1-3231A20CB406}"/>
            </a:ext>
          </a:extLst>
        </xdr:cNvPr>
        <xdr:cNvCxnSpPr/>
      </xdr:nvCxnSpPr>
      <xdr:spPr>
        <a:xfrm>
          <a:off x="15481300" y="65779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147320</xdr:rowOff>
    </xdr:from>
    <xdr:to>
      <xdr:col>76</xdr:col>
      <xdr:colOff>165100</xdr:colOff>
      <xdr:row>38</xdr:row>
      <xdr:rowOff>77470</xdr:rowOff>
    </xdr:to>
    <xdr:sp macro="" textlink="">
      <xdr:nvSpPr>
        <xdr:cNvPr id="530" name="楕円 529">
          <a:extLst>
            <a:ext uri="{FF2B5EF4-FFF2-40B4-BE49-F238E27FC236}">
              <a16:creationId xmlns:a16="http://schemas.microsoft.com/office/drawing/2014/main" id="{7C645635-FB56-4734-99E4-C09950A14453}"/>
            </a:ext>
          </a:extLst>
        </xdr:cNvPr>
        <xdr:cNvSpPr/>
      </xdr:nvSpPr>
      <xdr:spPr>
        <a:xfrm>
          <a:off x="14541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26670</xdr:rowOff>
    </xdr:from>
    <xdr:to>
      <xdr:col>81</xdr:col>
      <xdr:colOff>50800</xdr:colOff>
      <xdr:row>38</xdr:row>
      <xdr:rowOff>62865</xdr:rowOff>
    </xdr:to>
    <xdr:cxnSp macro="">
      <xdr:nvCxnSpPr>
        <xdr:cNvPr id="531" name="直線コネクタ 530">
          <a:extLst>
            <a:ext uri="{FF2B5EF4-FFF2-40B4-BE49-F238E27FC236}">
              <a16:creationId xmlns:a16="http://schemas.microsoft.com/office/drawing/2014/main" id="{3DE0FFCF-A25D-46E5-A886-2E72B5C9ECFD}"/>
            </a:ext>
          </a:extLst>
        </xdr:cNvPr>
        <xdr:cNvCxnSpPr/>
      </xdr:nvCxnSpPr>
      <xdr:spPr>
        <a:xfrm>
          <a:off x="14592300" y="65417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109220</xdr:rowOff>
    </xdr:from>
    <xdr:to>
      <xdr:col>72</xdr:col>
      <xdr:colOff>38100</xdr:colOff>
      <xdr:row>38</xdr:row>
      <xdr:rowOff>39370</xdr:rowOff>
    </xdr:to>
    <xdr:sp macro="" textlink="">
      <xdr:nvSpPr>
        <xdr:cNvPr id="532" name="楕円 531">
          <a:extLst>
            <a:ext uri="{FF2B5EF4-FFF2-40B4-BE49-F238E27FC236}">
              <a16:creationId xmlns:a16="http://schemas.microsoft.com/office/drawing/2014/main" id="{56C40CC8-48E5-48DA-BC3D-675FB88896E2}"/>
            </a:ext>
          </a:extLst>
        </xdr:cNvPr>
        <xdr:cNvSpPr/>
      </xdr:nvSpPr>
      <xdr:spPr>
        <a:xfrm>
          <a:off x="13652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160020</xdr:rowOff>
    </xdr:from>
    <xdr:to>
      <xdr:col>76</xdr:col>
      <xdr:colOff>114300</xdr:colOff>
      <xdr:row>38</xdr:row>
      <xdr:rowOff>26670</xdr:rowOff>
    </xdr:to>
    <xdr:cxnSp macro="">
      <xdr:nvCxnSpPr>
        <xdr:cNvPr id="533" name="直線コネクタ 532">
          <a:extLst>
            <a:ext uri="{FF2B5EF4-FFF2-40B4-BE49-F238E27FC236}">
              <a16:creationId xmlns:a16="http://schemas.microsoft.com/office/drawing/2014/main" id="{7EFC4453-3DA1-43E7-B7F4-1DDAAEE59EDC}"/>
            </a:ext>
          </a:extLst>
        </xdr:cNvPr>
        <xdr:cNvCxnSpPr/>
      </xdr:nvCxnSpPr>
      <xdr:spPr>
        <a:xfrm>
          <a:off x="13703300" y="65036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69215</xdr:rowOff>
    </xdr:from>
    <xdr:to>
      <xdr:col>67</xdr:col>
      <xdr:colOff>101600</xdr:colOff>
      <xdr:row>37</xdr:row>
      <xdr:rowOff>170815</xdr:rowOff>
    </xdr:to>
    <xdr:sp macro="" textlink="">
      <xdr:nvSpPr>
        <xdr:cNvPr id="534" name="楕円 533">
          <a:extLst>
            <a:ext uri="{FF2B5EF4-FFF2-40B4-BE49-F238E27FC236}">
              <a16:creationId xmlns:a16="http://schemas.microsoft.com/office/drawing/2014/main" id="{45BE456E-926B-4445-9341-C5E2543BEFF7}"/>
            </a:ext>
          </a:extLst>
        </xdr:cNvPr>
        <xdr:cNvSpPr/>
      </xdr:nvSpPr>
      <xdr:spPr>
        <a:xfrm>
          <a:off x="12763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120015</xdr:rowOff>
    </xdr:from>
    <xdr:to>
      <xdr:col>71</xdr:col>
      <xdr:colOff>177800</xdr:colOff>
      <xdr:row>37</xdr:row>
      <xdr:rowOff>160020</xdr:rowOff>
    </xdr:to>
    <xdr:cxnSp macro="">
      <xdr:nvCxnSpPr>
        <xdr:cNvPr id="535" name="直線コネクタ 534">
          <a:extLst>
            <a:ext uri="{FF2B5EF4-FFF2-40B4-BE49-F238E27FC236}">
              <a16:creationId xmlns:a16="http://schemas.microsoft.com/office/drawing/2014/main" id="{EDB3063A-6072-4EAB-863A-C37B280D8DCA}"/>
            </a:ext>
          </a:extLst>
        </xdr:cNvPr>
        <xdr:cNvCxnSpPr/>
      </xdr:nvCxnSpPr>
      <xdr:spPr>
        <a:xfrm>
          <a:off x="12814300" y="64636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485A4CDA-787F-459B-8837-AC40C65667A8}"/>
            </a:ext>
          </a:extLst>
        </xdr:cNvPr>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D7ABF139-952F-4909-8834-3C10FCF7F198}"/>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F340999A-F558-4D83-9341-378609B61E6E}"/>
            </a:ext>
          </a:extLst>
        </xdr:cNvPr>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1029B7A4-9BFA-4154-9059-8DF5BB5D7E98}"/>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104792</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5D4F2998-A725-49FF-9AB9-B703A74AC51E}"/>
            </a:ext>
          </a:extLst>
        </xdr:cNvPr>
        <xdr:cNvSpPr txBox="1"/>
      </xdr:nvSpPr>
      <xdr:spPr>
        <a:xfrm>
          <a:off x="152660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68597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E30CD269-7942-41CE-BA8C-138EEBC02177}"/>
            </a:ext>
          </a:extLst>
        </xdr:cNvPr>
        <xdr:cNvSpPr txBox="1"/>
      </xdr:nvSpPr>
      <xdr:spPr>
        <a:xfrm>
          <a:off x="14389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30497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EA9B3CCE-ED49-4FAD-8A79-A52EB4AA42B0}"/>
            </a:ext>
          </a:extLst>
        </xdr:cNvPr>
        <xdr:cNvSpPr txBox="1"/>
      </xdr:nvSpPr>
      <xdr:spPr>
        <a:xfrm>
          <a:off x="13500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161942</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433AA6EA-A838-4813-9257-27DA418B9BD3}"/>
            </a:ext>
          </a:extLst>
        </xdr:cNvPr>
        <xdr:cNvSpPr txBox="1"/>
      </xdr:nvSpPr>
      <xdr:spPr>
        <a:xfrm>
          <a:off x="1261174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13FAC223-7464-40C7-A61F-BE6E870CDEA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74BFE5A1-00F8-470F-86A1-39D9A80C753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CEED1B19-A592-47CB-9BC0-3BD5980E9D8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32BDE95B-381E-476A-A1D1-1F589828033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0A40C0BC-B9DB-409A-98FC-DDAA7FF02C2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16625878-06F1-468F-8929-79698F8D0CB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BC1BE8FC-33E6-4493-B73D-1D589AD36BA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A84B3255-33DA-4A87-B75C-D6C5FBE1539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73012447-D49E-4D72-902A-87F7654FE54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28656BDE-105B-4110-A537-29AE6940069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51DD1C7E-5F0B-4D75-B58C-A7DF45F7808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34BF21DC-7C9F-4116-8508-0B84E1C5414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FAE0C724-9AA5-402A-8128-D09A35DA9F4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9039DD96-EA79-44D4-83EF-9414344FC3D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B5659015-1590-40F6-9D68-90C4CA0CA66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8821E43F-300D-402D-A630-D3DE2B5A12D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9754E431-7D87-4832-8735-9C74B3ACD79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73AA671E-7B57-46BC-96E9-1BD96B48736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5C02A467-2709-4060-8C8B-EC858D4D182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04CB44C9-2DD5-4473-B379-B5BA05397D4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23CA29A0-19A0-4583-B201-A28F5183478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65" name="直線コネクタ 564">
          <a:extLst>
            <a:ext uri="{FF2B5EF4-FFF2-40B4-BE49-F238E27FC236}">
              <a16:creationId xmlns:a16="http://schemas.microsoft.com/office/drawing/2014/main" id="{2512104D-8910-40B5-B9D7-73DA01E55C9F}"/>
            </a:ext>
          </a:extLst>
        </xdr:cNvPr>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0A23DD91-C700-44B9-A14C-9F3F0EFCD5A1}"/>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67" name="直線コネクタ 566">
          <a:extLst>
            <a:ext uri="{FF2B5EF4-FFF2-40B4-BE49-F238E27FC236}">
              <a16:creationId xmlns:a16="http://schemas.microsoft.com/office/drawing/2014/main" id="{30EBA01D-89B4-430D-BE20-9FC34181D5B0}"/>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55649101-B29B-4F54-B9C9-9A151587C3F0}"/>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69" name="直線コネクタ 568">
          <a:extLst>
            <a:ext uri="{FF2B5EF4-FFF2-40B4-BE49-F238E27FC236}">
              <a16:creationId xmlns:a16="http://schemas.microsoft.com/office/drawing/2014/main" id="{2E6535A8-F804-4920-95E0-A435E2DD3022}"/>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39133</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37ED7F2A-949D-4FAE-B377-1E55CDB58FC8}"/>
            </a:ext>
          </a:extLst>
        </xdr:cNvPr>
        <xdr:cNvSpPr txBox="1"/>
      </xdr:nvSpPr>
      <xdr:spPr>
        <a:xfrm>
          <a:off x="221996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71" name="フローチャート: 判断 570">
          <a:extLst>
            <a:ext uri="{FF2B5EF4-FFF2-40B4-BE49-F238E27FC236}">
              <a16:creationId xmlns:a16="http://schemas.microsoft.com/office/drawing/2014/main" id="{ACA4D07F-BB6C-43E6-A294-191DF4B1C95C}"/>
            </a:ext>
          </a:extLst>
        </xdr:cNvPr>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72" name="フローチャート: 判断 571">
          <a:extLst>
            <a:ext uri="{FF2B5EF4-FFF2-40B4-BE49-F238E27FC236}">
              <a16:creationId xmlns:a16="http://schemas.microsoft.com/office/drawing/2014/main" id="{BE1638B8-AEC7-40E6-B7ED-455F1F24F1E4}"/>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73" name="フローチャート: 判断 572">
          <a:extLst>
            <a:ext uri="{FF2B5EF4-FFF2-40B4-BE49-F238E27FC236}">
              <a16:creationId xmlns:a16="http://schemas.microsoft.com/office/drawing/2014/main" id="{EA7D29A0-A942-4028-9C81-46B2A10111A6}"/>
            </a:ext>
          </a:extLst>
        </xdr:cNvPr>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74" name="フローチャート: 判断 573">
          <a:extLst>
            <a:ext uri="{FF2B5EF4-FFF2-40B4-BE49-F238E27FC236}">
              <a16:creationId xmlns:a16="http://schemas.microsoft.com/office/drawing/2014/main" id="{A56155CE-FB30-452C-B3AF-A9B24738BC52}"/>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45974</xdr:rowOff>
    </xdr:from>
    <xdr:to>
      <xdr:col>98</xdr:col>
      <xdr:colOff>38100</xdr:colOff>
      <xdr:row>39</xdr:row>
      <xdr:rowOff>147574</xdr:rowOff>
    </xdr:to>
    <xdr:sp macro="" textlink="">
      <xdr:nvSpPr>
        <xdr:cNvPr id="575" name="フローチャート: 判断 574">
          <a:extLst>
            <a:ext uri="{FF2B5EF4-FFF2-40B4-BE49-F238E27FC236}">
              <a16:creationId xmlns:a16="http://schemas.microsoft.com/office/drawing/2014/main" id="{2D3838EA-2E2F-44CF-9BAB-7B75035E53CB}"/>
            </a:ext>
          </a:extLst>
        </xdr:cNvPr>
        <xdr:cNvSpPr/>
      </xdr:nvSpPr>
      <xdr:spPr>
        <a:xfrm>
          <a:off x="18605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F57300E3-89CD-495A-B127-CDE701CA149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7FC97715-B4EA-47F4-9E9A-141520F2CBE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F697A9BD-33DB-4F07-960E-027C13E8287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28FD71E8-2B76-489D-9983-81B31A3A67E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CE5AA19B-80B3-4DAB-9A18-712980386AE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13970</xdr:rowOff>
    </xdr:from>
    <xdr:to>
      <xdr:col>116</xdr:col>
      <xdr:colOff>114300</xdr:colOff>
      <xdr:row>41</xdr:row>
      <xdr:rowOff>115570</xdr:rowOff>
    </xdr:to>
    <xdr:sp macro="" textlink="">
      <xdr:nvSpPr>
        <xdr:cNvPr id="581" name="楕円 580">
          <a:extLst>
            <a:ext uri="{FF2B5EF4-FFF2-40B4-BE49-F238E27FC236}">
              <a16:creationId xmlns:a16="http://schemas.microsoft.com/office/drawing/2014/main" id="{5D237C13-362C-4B10-8232-B0FA20ABF76F}"/>
            </a:ext>
          </a:extLst>
        </xdr:cNvPr>
        <xdr:cNvSpPr/>
      </xdr:nvSpPr>
      <xdr:spPr>
        <a:xfrm>
          <a:off x="22110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100347</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38734B1B-369B-46A5-84B5-77D82851C387}"/>
            </a:ext>
          </a:extLst>
        </xdr:cNvPr>
        <xdr:cNvSpPr txBox="1"/>
      </xdr:nvSpPr>
      <xdr:spPr>
        <a:xfrm>
          <a:off x="22199600" y="69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13970</xdr:rowOff>
    </xdr:from>
    <xdr:to>
      <xdr:col>112</xdr:col>
      <xdr:colOff>38100</xdr:colOff>
      <xdr:row>41</xdr:row>
      <xdr:rowOff>115570</xdr:rowOff>
    </xdr:to>
    <xdr:sp macro="" textlink="">
      <xdr:nvSpPr>
        <xdr:cNvPr id="583" name="楕円 582">
          <a:extLst>
            <a:ext uri="{FF2B5EF4-FFF2-40B4-BE49-F238E27FC236}">
              <a16:creationId xmlns:a16="http://schemas.microsoft.com/office/drawing/2014/main" id="{C5472AD9-9FA5-4841-9CB4-EC89A4B71B43}"/>
            </a:ext>
          </a:extLst>
        </xdr:cNvPr>
        <xdr:cNvSpPr/>
      </xdr:nvSpPr>
      <xdr:spPr>
        <a:xfrm>
          <a:off x="21272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64770</xdr:rowOff>
    </xdr:from>
    <xdr:to>
      <xdr:col>116</xdr:col>
      <xdr:colOff>63500</xdr:colOff>
      <xdr:row>41</xdr:row>
      <xdr:rowOff>64770</xdr:rowOff>
    </xdr:to>
    <xdr:cxnSp macro="">
      <xdr:nvCxnSpPr>
        <xdr:cNvPr id="584" name="直線コネクタ 583">
          <a:extLst>
            <a:ext uri="{FF2B5EF4-FFF2-40B4-BE49-F238E27FC236}">
              <a16:creationId xmlns:a16="http://schemas.microsoft.com/office/drawing/2014/main" id="{9E93CB2C-5FBF-4475-A715-E883C4F33E50}"/>
            </a:ext>
          </a:extLst>
        </xdr:cNvPr>
        <xdr:cNvCxnSpPr/>
      </xdr:nvCxnSpPr>
      <xdr:spPr>
        <a:xfrm>
          <a:off x="21323300" y="709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16256</xdr:rowOff>
    </xdr:from>
    <xdr:to>
      <xdr:col>107</xdr:col>
      <xdr:colOff>101600</xdr:colOff>
      <xdr:row>41</xdr:row>
      <xdr:rowOff>117856</xdr:rowOff>
    </xdr:to>
    <xdr:sp macro="" textlink="">
      <xdr:nvSpPr>
        <xdr:cNvPr id="585" name="楕円 584">
          <a:extLst>
            <a:ext uri="{FF2B5EF4-FFF2-40B4-BE49-F238E27FC236}">
              <a16:creationId xmlns:a16="http://schemas.microsoft.com/office/drawing/2014/main" id="{6188365F-DDEA-40BB-BCEE-178061BAA476}"/>
            </a:ext>
          </a:extLst>
        </xdr:cNvPr>
        <xdr:cNvSpPr/>
      </xdr:nvSpPr>
      <xdr:spPr>
        <a:xfrm>
          <a:off x="20383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64770</xdr:rowOff>
    </xdr:from>
    <xdr:to>
      <xdr:col>111</xdr:col>
      <xdr:colOff>177800</xdr:colOff>
      <xdr:row>41</xdr:row>
      <xdr:rowOff>67056</xdr:rowOff>
    </xdr:to>
    <xdr:cxnSp macro="">
      <xdr:nvCxnSpPr>
        <xdr:cNvPr id="586" name="直線コネクタ 585">
          <a:extLst>
            <a:ext uri="{FF2B5EF4-FFF2-40B4-BE49-F238E27FC236}">
              <a16:creationId xmlns:a16="http://schemas.microsoft.com/office/drawing/2014/main" id="{FDD929A4-0E5C-4B1C-A208-F5925F161880}"/>
            </a:ext>
          </a:extLst>
        </xdr:cNvPr>
        <xdr:cNvCxnSpPr/>
      </xdr:nvCxnSpPr>
      <xdr:spPr>
        <a:xfrm flipV="1">
          <a:off x="20434300" y="70942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16256</xdr:rowOff>
    </xdr:from>
    <xdr:to>
      <xdr:col>102</xdr:col>
      <xdr:colOff>165100</xdr:colOff>
      <xdr:row>41</xdr:row>
      <xdr:rowOff>117856</xdr:rowOff>
    </xdr:to>
    <xdr:sp macro="" textlink="">
      <xdr:nvSpPr>
        <xdr:cNvPr id="587" name="楕円 586">
          <a:extLst>
            <a:ext uri="{FF2B5EF4-FFF2-40B4-BE49-F238E27FC236}">
              <a16:creationId xmlns:a16="http://schemas.microsoft.com/office/drawing/2014/main" id="{F25E1A6F-5919-4126-AF66-8DD69586292B}"/>
            </a:ext>
          </a:extLst>
        </xdr:cNvPr>
        <xdr:cNvSpPr/>
      </xdr:nvSpPr>
      <xdr:spPr>
        <a:xfrm>
          <a:off x="19494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67056</xdr:rowOff>
    </xdr:from>
    <xdr:to>
      <xdr:col>107</xdr:col>
      <xdr:colOff>50800</xdr:colOff>
      <xdr:row>41</xdr:row>
      <xdr:rowOff>67056</xdr:rowOff>
    </xdr:to>
    <xdr:cxnSp macro="">
      <xdr:nvCxnSpPr>
        <xdr:cNvPr id="588" name="直線コネクタ 587">
          <a:extLst>
            <a:ext uri="{FF2B5EF4-FFF2-40B4-BE49-F238E27FC236}">
              <a16:creationId xmlns:a16="http://schemas.microsoft.com/office/drawing/2014/main" id="{26FC9906-E3BB-4AEF-A2D5-6EF1529CDDFB}"/>
            </a:ext>
          </a:extLst>
        </xdr:cNvPr>
        <xdr:cNvCxnSpPr/>
      </xdr:nvCxnSpPr>
      <xdr:spPr>
        <a:xfrm>
          <a:off x="19545300" y="7096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18542</xdr:rowOff>
    </xdr:from>
    <xdr:to>
      <xdr:col>98</xdr:col>
      <xdr:colOff>38100</xdr:colOff>
      <xdr:row>41</xdr:row>
      <xdr:rowOff>120142</xdr:rowOff>
    </xdr:to>
    <xdr:sp macro="" textlink="">
      <xdr:nvSpPr>
        <xdr:cNvPr id="589" name="楕円 588">
          <a:extLst>
            <a:ext uri="{FF2B5EF4-FFF2-40B4-BE49-F238E27FC236}">
              <a16:creationId xmlns:a16="http://schemas.microsoft.com/office/drawing/2014/main" id="{86786F2E-4EFF-4174-84F6-422FA99ABD31}"/>
            </a:ext>
          </a:extLst>
        </xdr:cNvPr>
        <xdr:cNvSpPr/>
      </xdr:nvSpPr>
      <xdr:spPr>
        <a:xfrm>
          <a:off x="18605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67056</xdr:rowOff>
    </xdr:from>
    <xdr:to>
      <xdr:col>102</xdr:col>
      <xdr:colOff>114300</xdr:colOff>
      <xdr:row>41</xdr:row>
      <xdr:rowOff>69342</xdr:rowOff>
    </xdr:to>
    <xdr:cxnSp macro="">
      <xdr:nvCxnSpPr>
        <xdr:cNvPr id="590" name="直線コネクタ 589">
          <a:extLst>
            <a:ext uri="{FF2B5EF4-FFF2-40B4-BE49-F238E27FC236}">
              <a16:creationId xmlns:a16="http://schemas.microsoft.com/office/drawing/2014/main" id="{DE2AC766-545B-4706-A956-A9074B321B47}"/>
            </a:ext>
          </a:extLst>
        </xdr:cNvPr>
        <xdr:cNvCxnSpPr/>
      </xdr:nvCxnSpPr>
      <xdr:spPr>
        <a:xfrm flipV="1">
          <a:off x="18656300" y="70965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47AC730F-127B-4B81-8991-1A0B0B09775C}"/>
            </a:ext>
          </a:extLst>
        </xdr:cNvPr>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10A32763-6064-4A30-B1CB-E8F06B3DADDA}"/>
            </a:ext>
          </a:extLst>
        </xdr:cNvPr>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ABADB86D-3B7B-4F15-A0CC-B06D47113422}"/>
            </a:ext>
          </a:extLst>
        </xdr:cNvPr>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164101</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AA38C2B6-4C94-415B-AD28-B4C7C88D8CC0}"/>
            </a:ext>
          </a:extLst>
        </xdr:cNvPr>
        <xdr:cNvSpPr txBox="1"/>
      </xdr:nvSpPr>
      <xdr:spPr>
        <a:xfrm>
          <a:off x="18421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106697</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773AC0EA-6DBB-4F7D-B343-9EDFFA77C20B}"/>
            </a:ext>
          </a:extLst>
        </xdr:cNvPr>
        <xdr:cNvSpPr txBox="1"/>
      </xdr:nvSpPr>
      <xdr:spPr>
        <a:xfrm>
          <a:off x="210757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108983</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D003CC41-53EA-427A-BCA0-F8A677F68B1F}"/>
            </a:ext>
          </a:extLst>
        </xdr:cNvPr>
        <xdr:cNvSpPr txBox="1"/>
      </xdr:nvSpPr>
      <xdr:spPr>
        <a:xfrm>
          <a:off x="201994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108983</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1B04709A-760F-49F9-8B23-5B7418E5C296}"/>
            </a:ext>
          </a:extLst>
        </xdr:cNvPr>
        <xdr:cNvSpPr txBox="1"/>
      </xdr:nvSpPr>
      <xdr:spPr>
        <a:xfrm>
          <a:off x="193104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111269</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31F81B59-6610-40E5-A2C7-DE7A2041C86F}"/>
            </a:ext>
          </a:extLst>
        </xdr:cNvPr>
        <xdr:cNvSpPr txBox="1"/>
      </xdr:nvSpPr>
      <xdr:spPr>
        <a:xfrm>
          <a:off x="18421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0258CE33-D835-49E5-BAC8-7C6F46BF69E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B9F16E3B-25BE-4C24-A03E-60E1EEED568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AA7D6280-1BC2-493A-A7D6-8F4A6086224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EF6A5D0D-285F-46D0-A495-6FD668DB4B1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18949165-9311-4E9A-B201-8019279BBBB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0DD21B19-178B-4E10-AFC0-6B84E213B54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6CF0F4D6-82BC-4BE3-98D2-60A4AA5CFBA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F8651A44-DE90-4A5F-A91D-B18D2887652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FC56B06B-E1C6-4341-B6A3-3B9905C16C1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DAA57F59-6D6C-4334-BB51-41A6A24A7AD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F7109372-4227-4719-87EA-C0D5619EE07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a:extLst>
            <a:ext uri="{FF2B5EF4-FFF2-40B4-BE49-F238E27FC236}">
              <a16:creationId xmlns:a16="http://schemas.microsoft.com/office/drawing/2014/main" id="{35F4195E-B81A-40B3-A487-B0D7BF480E5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a:extLst>
            <a:ext uri="{FF2B5EF4-FFF2-40B4-BE49-F238E27FC236}">
              <a16:creationId xmlns:a16="http://schemas.microsoft.com/office/drawing/2014/main" id="{472FAF70-825B-4827-8AC3-2DD9D505743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a:extLst>
            <a:ext uri="{FF2B5EF4-FFF2-40B4-BE49-F238E27FC236}">
              <a16:creationId xmlns:a16="http://schemas.microsoft.com/office/drawing/2014/main" id="{3D850318-4A62-48D9-8F6A-8CBC443AC30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a:extLst>
            <a:ext uri="{FF2B5EF4-FFF2-40B4-BE49-F238E27FC236}">
              <a16:creationId xmlns:a16="http://schemas.microsoft.com/office/drawing/2014/main" id="{B5672453-6032-41F6-9424-EB58D4428E0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a:extLst>
            <a:ext uri="{FF2B5EF4-FFF2-40B4-BE49-F238E27FC236}">
              <a16:creationId xmlns:a16="http://schemas.microsoft.com/office/drawing/2014/main" id="{D582B505-64EE-43DC-B6B1-18C75BB666B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a:extLst>
            <a:ext uri="{FF2B5EF4-FFF2-40B4-BE49-F238E27FC236}">
              <a16:creationId xmlns:a16="http://schemas.microsoft.com/office/drawing/2014/main" id="{26084B28-932D-4568-912A-1B15762CC57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a:extLst>
            <a:ext uri="{FF2B5EF4-FFF2-40B4-BE49-F238E27FC236}">
              <a16:creationId xmlns:a16="http://schemas.microsoft.com/office/drawing/2014/main" id="{5C461FA4-CFDB-4780-BE37-A619C9C6555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a:extLst>
            <a:ext uri="{FF2B5EF4-FFF2-40B4-BE49-F238E27FC236}">
              <a16:creationId xmlns:a16="http://schemas.microsoft.com/office/drawing/2014/main" id="{D806C596-D8A9-4F11-8D97-A9388582BD6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a:extLst>
            <a:ext uri="{FF2B5EF4-FFF2-40B4-BE49-F238E27FC236}">
              <a16:creationId xmlns:a16="http://schemas.microsoft.com/office/drawing/2014/main" id="{E1E0D227-1320-406F-847F-EBBF4343E42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a:extLst>
            <a:ext uri="{FF2B5EF4-FFF2-40B4-BE49-F238E27FC236}">
              <a16:creationId xmlns:a16="http://schemas.microsoft.com/office/drawing/2014/main" id="{F627064E-23A7-4DB0-84E8-58723ED078E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70278E9C-127A-4F9C-B517-D4DA0F264E6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a:extLst>
            <a:ext uri="{FF2B5EF4-FFF2-40B4-BE49-F238E27FC236}">
              <a16:creationId xmlns:a16="http://schemas.microsoft.com/office/drawing/2014/main" id="{067AD962-2D6B-41DE-B7B0-5C5948CD596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6B9B92B3-CD40-4A12-81E2-4DB2A9AACBF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623" name="直線コネクタ 622">
          <a:extLst>
            <a:ext uri="{FF2B5EF4-FFF2-40B4-BE49-F238E27FC236}">
              <a16:creationId xmlns:a16="http://schemas.microsoft.com/office/drawing/2014/main" id="{675EAF95-C0C1-458F-8009-7EAEBDB9C4B0}"/>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49732531-BD93-4E24-A465-C1F8DBE5B3B8}"/>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625" name="直線コネクタ 624">
          <a:extLst>
            <a:ext uri="{FF2B5EF4-FFF2-40B4-BE49-F238E27FC236}">
              <a16:creationId xmlns:a16="http://schemas.microsoft.com/office/drawing/2014/main" id="{9572A786-50F4-4AC9-ACF6-787427A69F30}"/>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46608DD8-C1C4-40B4-8A84-AFCBA23A98E2}"/>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627" name="直線コネクタ 626">
          <a:extLst>
            <a:ext uri="{FF2B5EF4-FFF2-40B4-BE49-F238E27FC236}">
              <a16:creationId xmlns:a16="http://schemas.microsoft.com/office/drawing/2014/main" id="{5298CC2B-C525-44F8-B59B-FA954D7AE146}"/>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D4DEF2EE-6A47-4D8E-B4D2-21153533322E}"/>
            </a:ext>
          </a:extLst>
        </xdr:cNvPr>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29" name="フローチャート: 判断 628">
          <a:extLst>
            <a:ext uri="{FF2B5EF4-FFF2-40B4-BE49-F238E27FC236}">
              <a16:creationId xmlns:a16="http://schemas.microsoft.com/office/drawing/2014/main" id="{941D0272-74D1-488E-8DA4-EFE90F7A2C17}"/>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30" name="フローチャート: 判断 629">
          <a:extLst>
            <a:ext uri="{FF2B5EF4-FFF2-40B4-BE49-F238E27FC236}">
              <a16:creationId xmlns:a16="http://schemas.microsoft.com/office/drawing/2014/main" id="{5E215E23-F05A-4783-935D-2CE9A49FB695}"/>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31" name="フローチャート: 判断 630">
          <a:extLst>
            <a:ext uri="{FF2B5EF4-FFF2-40B4-BE49-F238E27FC236}">
              <a16:creationId xmlns:a16="http://schemas.microsoft.com/office/drawing/2014/main" id="{5C7B5EE3-073C-4FCC-8173-C86F6F7EAEA4}"/>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32" name="フローチャート: 判断 631">
          <a:extLst>
            <a:ext uri="{FF2B5EF4-FFF2-40B4-BE49-F238E27FC236}">
              <a16:creationId xmlns:a16="http://schemas.microsoft.com/office/drawing/2014/main" id="{06A11294-242B-4B0C-805C-7CDAEF5EE80E}"/>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633" name="フローチャート: 判断 632">
          <a:extLst>
            <a:ext uri="{FF2B5EF4-FFF2-40B4-BE49-F238E27FC236}">
              <a16:creationId xmlns:a16="http://schemas.microsoft.com/office/drawing/2014/main" id="{5B97A235-9E96-4B97-987A-B53666C13434}"/>
            </a:ext>
          </a:extLst>
        </xdr:cNvPr>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914B20D1-1718-4969-AF34-D093D93C40D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7C190E1B-5B42-4A44-9616-512073F2F2E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1EB2ABC2-E816-4D6D-B98C-564390983DD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A4D5FE5-627F-4BA4-96AC-17D2516053D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36BE38BF-D999-4A1C-B699-38E8A9DF1D0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xdr:rowOff>
    </xdr:from>
    <xdr:to>
      <xdr:col>85</xdr:col>
      <xdr:colOff>177800</xdr:colOff>
      <xdr:row>61</xdr:row>
      <xdr:rowOff>113665</xdr:rowOff>
    </xdr:to>
    <xdr:sp macro="" textlink="">
      <xdr:nvSpPr>
        <xdr:cNvPr id="639" name="楕円 638">
          <a:extLst>
            <a:ext uri="{FF2B5EF4-FFF2-40B4-BE49-F238E27FC236}">
              <a16:creationId xmlns:a16="http://schemas.microsoft.com/office/drawing/2014/main" id="{97176E93-16EC-4843-ACB7-6A2B7A2AAED2}"/>
            </a:ext>
          </a:extLst>
        </xdr:cNvPr>
        <xdr:cNvSpPr/>
      </xdr:nvSpPr>
      <xdr:spPr>
        <a:xfrm>
          <a:off x="162687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161942</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1BAE0496-7C68-4102-BE6D-3631DDECB586}"/>
            </a:ext>
          </a:extLst>
        </xdr:cNvPr>
        <xdr:cNvSpPr txBox="1"/>
      </xdr:nvSpPr>
      <xdr:spPr>
        <a:xfrm>
          <a:off x="16357600"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153035</xdr:rowOff>
    </xdr:from>
    <xdr:to>
      <xdr:col>81</xdr:col>
      <xdr:colOff>101600</xdr:colOff>
      <xdr:row>61</xdr:row>
      <xdr:rowOff>83185</xdr:rowOff>
    </xdr:to>
    <xdr:sp macro="" textlink="">
      <xdr:nvSpPr>
        <xdr:cNvPr id="641" name="楕円 640">
          <a:extLst>
            <a:ext uri="{FF2B5EF4-FFF2-40B4-BE49-F238E27FC236}">
              <a16:creationId xmlns:a16="http://schemas.microsoft.com/office/drawing/2014/main" id="{1DAFC377-4136-475A-B7FC-2804433E3112}"/>
            </a:ext>
          </a:extLst>
        </xdr:cNvPr>
        <xdr:cNvSpPr/>
      </xdr:nvSpPr>
      <xdr:spPr>
        <a:xfrm>
          <a:off x="15430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32385</xdr:rowOff>
    </xdr:from>
    <xdr:to>
      <xdr:col>85</xdr:col>
      <xdr:colOff>127000</xdr:colOff>
      <xdr:row>61</xdr:row>
      <xdr:rowOff>62865</xdr:rowOff>
    </xdr:to>
    <xdr:cxnSp macro="">
      <xdr:nvCxnSpPr>
        <xdr:cNvPr id="642" name="直線コネクタ 641">
          <a:extLst>
            <a:ext uri="{FF2B5EF4-FFF2-40B4-BE49-F238E27FC236}">
              <a16:creationId xmlns:a16="http://schemas.microsoft.com/office/drawing/2014/main" id="{11DD9089-BBCF-4D71-89D9-C862A8D145EB}"/>
            </a:ext>
          </a:extLst>
        </xdr:cNvPr>
        <xdr:cNvCxnSpPr/>
      </xdr:nvCxnSpPr>
      <xdr:spPr>
        <a:xfrm>
          <a:off x="15481300" y="1049083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149225</xdr:rowOff>
    </xdr:from>
    <xdr:to>
      <xdr:col>76</xdr:col>
      <xdr:colOff>165100</xdr:colOff>
      <xdr:row>61</xdr:row>
      <xdr:rowOff>79375</xdr:rowOff>
    </xdr:to>
    <xdr:sp macro="" textlink="">
      <xdr:nvSpPr>
        <xdr:cNvPr id="643" name="楕円 642">
          <a:extLst>
            <a:ext uri="{FF2B5EF4-FFF2-40B4-BE49-F238E27FC236}">
              <a16:creationId xmlns:a16="http://schemas.microsoft.com/office/drawing/2014/main" id="{515CB817-D665-4EA2-B3EF-F3B8A816D240}"/>
            </a:ext>
          </a:extLst>
        </xdr:cNvPr>
        <xdr:cNvSpPr/>
      </xdr:nvSpPr>
      <xdr:spPr>
        <a:xfrm>
          <a:off x="14541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28575</xdr:rowOff>
    </xdr:from>
    <xdr:to>
      <xdr:col>81</xdr:col>
      <xdr:colOff>50800</xdr:colOff>
      <xdr:row>61</xdr:row>
      <xdr:rowOff>32385</xdr:rowOff>
    </xdr:to>
    <xdr:cxnSp macro="">
      <xdr:nvCxnSpPr>
        <xdr:cNvPr id="644" name="直線コネクタ 643">
          <a:extLst>
            <a:ext uri="{FF2B5EF4-FFF2-40B4-BE49-F238E27FC236}">
              <a16:creationId xmlns:a16="http://schemas.microsoft.com/office/drawing/2014/main" id="{1415BAE7-1C8A-4BB5-8208-1F46D5435FF6}"/>
            </a:ext>
          </a:extLst>
        </xdr:cNvPr>
        <xdr:cNvCxnSpPr/>
      </xdr:nvCxnSpPr>
      <xdr:spPr>
        <a:xfrm>
          <a:off x="14592300" y="104870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151130</xdr:rowOff>
    </xdr:from>
    <xdr:to>
      <xdr:col>72</xdr:col>
      <xdr:colOff>38100</xdr:colOff>
      <xdr:row>61</xdr:row>
      <xdr:rowOff>81280</xdr:rowOff>
    </xdr:to>
    <xdr:sp macro="" textlink="">
      <xdr:nvSpPr>
        <xdr:cNvPr id="645" name="楕円 644">
          <a:extLst>
            <a:ext uri="{FF2B5EF4-FFF2-40B4-BE49-F238E27FC236}">
              <a16:creationId xmlns:a16="http://schemas.microsoft.com/office/drawing/2014/main" id="{D689165E-D1AF-44B9-8548-A6D79A5189EA}"/>
            </a:ext>
          </a:extLst>
        </xdr:cNvPr>
        <xdr:cNvSpPr/>
      </xdr:nvSpPr>
      <xdr:spPr>
        <a:xfrm>
          <a:off x="13652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28575</xdr:rowOff>
    </xdr:from>
    <xdr:to>
      <xdr:col>76</xdr:col>
      <xdr:colOff>114300</xdr:colOff>
      <xdr:row>61</xdr:row>
      <xdr:rowOff>30480</xdr:rowOff>
    </xdr:to>
    <xdr:cxnSp macro="">
      <xdr:nvCxnSpPr>
        <xdr:cNvPr id="646" name="直線コネクタ 645">
          <a:extLst>
            <a:ext uri="{FF2B5EF4-FFF2-40B4-BE49-F238E27FC236}">
              <a16:creationId xmlns:a16="http://schemas.microsoft.com/office/drawing/2014/main" id="{DEE3F50F-9E32-41FD-B0A9-63E596DCD289}"/>
            </a:ext>
          </a:extLst>
        </xdr:cNvPr>
        <xdr:cNvCxnSpPr/>
      </xdr:nvCxnSpPr>
      <xdr:spPr>
        <a:xfrm flipV="1">
          <a:off x="13703300" y="104870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137795</xdr:rowOff>
    </xdr:from>
    <xdr:to>
      <xdr:col>67</xdr:col>
      <xdr:colOff>101600</xdr:colOff>
      <xdr:row>61</xdr:row>
      <xdr:rowOff>67945</xdr:rowOff>
    </xdr:to>
    <xdr:sp macro="" textlink="">
      <xdr:nvSpPr>
        <xdr:cNvPr id="647" name="楕円 646">
          <a:extLst>
            <a:ext uri="{FF2B5EF4-FFF2-40B4-BE49-F238E27FC236}">
              <a16:creationId xmlns:a16="http://schemas.microsoft.com/office/drawing/2014/main" id="{E05DDA31-8736-4B7D-8349-2AEBDC7BE2E1}"/>
            </a:ext>
          </a:extLst>
        </xdr:cNvPr>
        <xdr:cNvSpPr/>
      </xdr:nvSpPr>
      <xdr:spPr>
        <a:xfrm>
          <a:off x="12763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17145</xdr:rowOff>
    </xdr:from>
    <xdr:to>
      <xdr:col>71</xdr:col>
      <xdr:colOff>177800</xdr:colOff>
      <xdr:row>61</xdr:row>
      <xdr:rowOff>30480</xdr:rowOff>
    </xdr:to>
    <xdr:cxnSp macro="">
      <xdr:nvCxnSpPr>
        <xdr:cNvPr id="648" name="直線コネクタ 647">
          <a:extLst>
            <a:ext uri="{FF2B5EF4-FFF2-40B4-BE49-F238E27FC236}">
              <a16:creationId xmlns:a16="http://schemas.microsoft.com/office/drawing/2014/main" id="{A3FFACCE-B008-4F45-948C-1EA0702D6F16}"/>
            </a:ext>
          </a:extLst>
        </xdr:cNvPr>
        <xdr:cNvCxnSpPr/>
      </xdr:nvCxnSpPr>
      <xdr:spPr>
        <a:xfrm>
          <a:off x="12814300" y="104755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649" name="n_1aveValue【学校施設】&#10;有形固定資産減価償却率">
          <a:extLst>
            <a:ext uri="{FF2B5EF4-FFF2-40B4-BE49-F238E27FC236}">
              <a16:creationId xmlns:a16="http://schemas.microsoft.com/office/drawing/2014/main" id="{48EEE0AE-AB96-4F62-9820-8CDFFB27F3E6}"/>
            </a:ext>
          </a:extLst>
        </xdr:cNvPr>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650" name="n_2aveValue【学校施設】&#10;有形固定資産減価償却率">
          <a:extLst>
            <a:ext uri="{FF2B5EF4-FFF2-40B4-BE49-F238E27FC236}">
              <a16:creationId xmlns:a16="http://schemas.microsoft.com/office/drawing/2014/main" id="{40A5025B-A9FD-4ECE-8A05-CCF0D1DD1781}"/>
            </a:ext>
          </a:extLst>
        </xdr:cNvPr>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651" name="n_3aveValue【学校施設】&#10;有形固定資産減価償却率">
          <a:extLst>
            <a:ext uri="{FF2B5EF4-FFF2-40B4-BE49-F238E27FC236}">
              <a16:creationId xmlns:a16="http://schemas.microsoft.com/office/drawing/2014/main" id="{9E38983C-BC13-490B-BFC5-B35685D9ACF6}"/>
            </a:ext>
          </a:extLst>
        </xdr:cNvPr>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652" name="n_4aveValue【学校施設】&#10;有形固定資産減価償却率">
          <a:extLst>
            <a:ext uri="{FF2B5EF4-FFF2-40B4-BE49-F238E27FC236}">
              <a16:creationId xmlns:a16="http://schemas.microsoft.com/office/drawing/2014/main" id="{71630C8B-BB07-407A-81D1-372DA3F136D4}"/>
            </a:ext>
          </a:extLst>
        </xdr:cNvPr>
        <xdr:cNvSpPr txBox="1"/>
      </xdr:nvSpPr>
      <xdr:spPr>
        <a:xfrm>
          <a:off x="12611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74312</xdr:rowOff>
    </xdr:from>
    <xdr:ext cx="405111" cy="259045"/>
    <xdr:sp macro="" textlink="">
      <xdr:nvSpPr>
        <xdr:cNvPr id="653" name="n_1mainValue【学校施設】&#10;有形固定資産減価償却率">
          <a:extLst>
            <a:ext uri="{FF2B5EF4-FFF2-40B4-BE49-F238E27FC236}">
              <a16:creationId xmlns:a16="http://schemas.microsoft.com/office/drawing/2014/main" id="{7A66F1C7-D658-4F32-900D-5C1A646BA7D8}"/>
            </a:ext>
          </a:extLst>
        </xdr:cNvPr>
        <xdr:cNvSpPr txBox="1"/>
      </xdr:nvSpPr>
      <xdr:spPr>
        <a:xfrm>
          <a:off x="152660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70502</xdr:rowOff>
    </xdr:from>
    <xdr:ext cx="405111" cy="259045"/>
    <xdr:sp macro="" textlink="">
      <xdr:nvSpPr>
        <xdr:cNvPr id="654" name="n_2mainValue【学校施設】&#10;有形固定資産減価償却率">
          <a:extLst>
            <a:ext uri="{FF2B5EF4-FFF2-40B4-BE49-F238E27FC236}">
              <a16:creationId xmlns:a16="http://schemas.microsoft.com/office/drawing/2014/main" id="{C7DF169A-A6EB-460F-8EE0-9D72676C6110}"/>
            </a:ext>
          </a:extLst>
        </xdr:cNvPr>
        <xdr:cNvSpPr txBox="1"/>
      </xdr:nvSpPr>
      <xdr:spPr>
        <a:xfrm>
          <a:off x="14389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72407</xdr:rowOff>
    </xdr:from>
    <xdr:ext cx="405111" cy="259045"/>
    <xdr:sp macro="" textlink="">
      <xdr:nvSpPr>
        <xdr:cNvPr id="655" name="n_3mainValue【学校施設】&#10;有形固定資産減価償却率">
          <a:extLst>
            <a:ext uri="{FF2B5EF4-FFF2-40B4-BE49-F238E27FC236}">
              <a16:creationId xmlns:a16="http://schemas.microsoft.com/office/drawing/2014/main" id="{CC360828-E7A1-4121-8E0C-8ED6D9E729CD}"/>
            </a:ext>
          </a:extLst>
        </xdr:cNvPr>
        <xdr:cNvSpPr txBox="1"/>
      </xdr:nvSpPr>
      <xdr:spPr>
        <a:xfrm>
          <a:off x="13500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59072</xdr:rowOff>
    </xdr:from>
    <xdr:ext cx="405111" cy="259045"/>
    <xdr:sp macro="" textlink="">
      <xdr:nvSpPr>
        <xdr:cNvPr id="656" name="n_4mainValue【学校施設】&#10;有形固定資産減価償却率">
          <a:extLst>
            <a:ext uri="{FF2B5EF4-FFF2-40B4-BE49-F238E27FC236}">
              <a16:creationId xmlns:a16="http://schemas.microsoft.com/office/drawing/2014/main" id="{821C6F00-E199-41F4-B476-1F3FDC88E49B}"/>
            </a:ext>
          </a:extLst>
        </xdr:cNvPr>
        <xdr:cNvSpPr txBox="1"/>
      </xdr:nvSpPr>
      <xdr:spPr>
        <a:xfrm>
          <a:off x="12611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FBCB9171-3C1D-4D92-A3BB-F0FB23F353C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A586CD82-5542-4C20-88FB-5751BE5D78B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9F6D2E3C-41E5-4913-8DB4-9FD0F0C53EA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9B826747-071C-4F0E-84CA-7165415B97D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BCE21C77-1520-443A-834E-A091C08DA19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18A2C2D-0D7B-475B-8E07-78F61FCAAEB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995CC94F-F9EE-4531-9E23-E913C616E87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E28D7A66-0B29-4991-B58C-DE7DE32681B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4B1E86DA-38D8-4336-BF10-2AA61E4C280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E6B174F8-E030-45FD-9664-654FF256ECB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7" name="直線コネクタ 666">
          <a:extLst>
            <a:ext uri="{FF2B5EF4-FFF2-40B4-BE49-F238E27FC236}">
              <a16:creationId xmlns:a16="http://schemas.microsoft.com/office/drawing/2014/main" id="{A68BEEAE-7C73-4CBB-9B75-0F8E3B80ABF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8" name="テキスト ボックス 667">
          <a:extLst>
            <a:ext uri="{FF2B5EF4-FFF2-40B4-BE49-F238E27FC236}">
              <a16:creationId xmlns:a16="http://schemas.microsoft.com/office/drawing/2014/main" id="{850E35F4-105E-41CD-8221-D2DB5902DC6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9" name="直線コネクタ 668">
          <a:extLst>
            <a:ext uri="{FF2B5EF4-FFF2-40B4-BE49-F238E27FC236}">
              <a16:creationId xmlns:a16="http://schemas.microsoft.com/office/drawing/2014/main" id="{EFD2B513-B680-43A1-9DEF-4FCC16D8D5E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0" name="テキスト ボックス 669">
          <a:extLst>
            <a:ext uri="{FF2B5EF4-FFF2-40B4-BE49-F238E27FC236}">
              <a16:creationId xmlns:a16="http://schemas.microsoft.com/office/drawing/2014/main" id="{31BFC5CF-E5FF-4626-A0B5-249D936BF3E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1" name="直線コネクタ 670">
          <a:extLst>
            <a:ext uri="{FF2B5EF4-FFF2-40B4-BE49-F238E27FC236}">
              <a16:creationId xmlns:a16="http://schemas.microsoft.com/office/drawing/2014/main" id="{23B41A7B-1981-43EA-B9EB-BEF73CE0767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2" name="テキスト ボックス 671">
          <a:extLst>
            <a:ext uri="{FF2B5EF4-FFF2-40B4-BE49-F238E27FC236}">
              <a16:creationId xmlns:a16="http://schemas.microsoft.com/office/drawing/2014/main" id="{89FBD4A3-4D1C-4F0B-BC19-12C27E0CDF5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3" name="直線コネクタ 672">
          <a:extLst>
            <a:ext uri="{FF2B5EF4-FFF2-40B4-BE49-F238E27FC236}">
              <a16:creationId xmlns:a16="http://schemas.microsoft.com/office/drawing/2014/main" id="{EAB54C61-19A5-4D0F-BD2F-557447C881C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4" name="テキスト ボックス 673">
          <a:extLst>
            <a:ext uri="{FF2B5EF4-FFF2-40B4-BE49-F238E27FC236}">
              <a16:creationId xmlns:a16="http://schemas.microsoft.com/office/drawing/2014/main" id="{39B70BCB-F235-4781-A06C-1B9C0215ACF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5" name="直線コネクタ 674">
          <a:extLst>
            <a:ext uri="{FF2B5EF4-FFF2-40B4-BE49-F238E27FC236}">
              <a16:creationId xmlns:a16="http://schemas.microsoft.com/office/drawing/2014/main" id="{2C55EB0F-978B-4AC4-81A9-6CED9891352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6" name="テキスト ボックス 675">
          <a:extLst>
            <a:ext uri="{FF2B5EF4-FFF2-40B4-BE49-F238E27FC236}">
              <a16:creationId xmlns:a16="http://schemas.microsoft.com/office/drawing/2014/main" id="{CDBE5A80-01C8-4455-9020-779970E6F08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19B14E29-5A01-4452-9D95-26DF6ACA8EF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a:extLst>
            <a:ext uri="{FF2B5EF4-FFF2-40B4-BE49-F238E27FC236}">
              <a16:creationId xmlns:a16="http://schemas.microsoft.com/office/drawing/2014/main" id="{A34DC1B4-332F-486B-ADB6-C6E8662AB2B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3860D2D2-2DAE-41EC-85AE-94BD63E6832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80" name="直線コネクタ 679">
          <a:extLst>
            <a:ext uri="{FF2B5EF4-FFF2-40B4-BE49-F238E27FC236}">
              <a16:creationId xmlns:a16="http://schemas.microsoft.com/office/drawing/2014/main" id="{38B34672-A6F7-4360-858A-55C435A883C5}"/>
            </a:ext>
          </a:extLst>
        </xdr:cNvPr>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81" name="【学校施設】&#10;一人当たり面積最小値テキスト">
          <a:extLst>
            <a:ext uri="{FF2B5EF4-FFF2-40B4-BE49-F238E27FC236}">
              <a16:creationId xmlns:a16="http://schemas.microsoft.com/office/drawing/2014/main" id="{2898570B-4298-4F06-B98C-043070A0822C}"/>
            </a:ext>
          </a:extLst>
        </xdr:cNvPr>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82" name="直線コネクタ 681">
          <a:extLst>
            <a:ext uri="{FF2B5EF4-FFF2-40B4-BE49-F238E27FC236}">
              <a16:creationId xmlns:a16="http://schemas.microsoft.com/office/drawing/2014/main" id="{CFD8D374-9CC5-4AEA-8358-2D99C3268943}"/>
            </a:ext>
          </a:extLst>
        </xdr:cNvPr>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83" name="【学校施設】&#10;一人当たり面積最大値テキスト">
          <a:extLst>
            <a:ext uri="{FF2B5EF4-FFF2-40B4-BE49-F238E27FC236}">
              <a16:creationId xmlns:a16="http://schemas.microsoft.com/office/drawing/2014/main" id="{ED2911A4-FED7-4DB4-92E3-BCDDBF829C3D}"/>
            </a:ext>
          </a:extLst>
        </xdr:cNvPr>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84" name="直線コネクタ 683">
          <a:extLst>
            <a:ext uri="{FF2B5EF4-FFF2-40B4-BE49-F238E27FC236}">
              <a16:creationId xmlns:a16="http://schemas.microsoft.com/office/drawing/2014/main" id="{05B79ADF-BAA3-48BE-ABB7-B3DBFA994522}"/>
            </a:ext>
          </a:extLst>
        </xdr:cNvPr>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82313</xdr:rowOff>
    </xdr:from>
    <xdr:ext cx="469744" cy="259045"/>
    <xdr:sp macro="" textlink="">
      <xdr:nvSpPr>
        <xdr:cNvPr id="685" name="【学校施設】&#10;一人当たり面積平均値テキスト">
          <a:extLst>
            <a:ext uri="{FF2B5EF4-FFF2-40B4-BE49-F238E27FC236}">
              <a16:creationId xmlns:a16="http://schemas.microsoft.com/office/drawing/2014/main" id="{5E95FE1A-B956-4E80-BADB-5233F097BDB1}"/>
            </a:ext>
          </a:extLst>
        </xdr:cNvPr>
        <xdr:cNvSpPr txBox="1"/>
      </xdr:nvSpPr>
      <xdr:spPr>
        <a:xfrm>
          <a:off x="22199600" y="1054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86" name="フローチャート: 判断 685">
          <a:extLst>
            <a:ext uri="{FF2B5EF4-FFF2-40B4-BE49-F238E27FC236}">
              <a16:creationId xmlns:a16="http://schemas.microsoft.com/office/drawing/2014/main" id="{5C90EC94-94A0-43B0-A96E-9B95F2F9286B}"/>
            </a:ext>
          </a:extLst>
        </xdr:cNvPr>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87" name="フローチャート: 判断 686">
          <a:extLst>
            <a:ext uri="{FF2B5EF4-FFF2-40B4-BE49-F238E27FC236}">
              <a16:creationId xmlns:a16="http://schemas.microsoft.com/office/drawing/2014/main" id="{460409EF-F676-4D6A-8E12-A57A2883ABC8}"/>
            </a:ext>
          </a:extLst>
        </xdr:cNvPr>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88" name="フローチャート: 判断 687">
          <a:extLst>
            <a:ext uri="{FF2B5EF4-FFF2-40B4-BE49-F238E27FC236}">
              <a16:creationId xmlns:a16="http://schemas.microsoft.com/office/drawing/2014/main" id="{D5011D77-497F-43C5-A7A0-0E9738FCD7A3}"/>
            </a:ext>
          </a:extLst>
        </xdr:cNvPr>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89" name="フローチャート: 判断 688">
          <a:extLst>
            <a:ext uri="{FF2B5EF4-FFF2-40B4-BE49-F238E27FC236}">
              <a16:creationId xmlns:a16="http://schemas.microsoft.com/office/drawing/2014/main" id="{CE0129AD-F258-46CF-88D6-4B6103101089}"/>
            </a:ext>
          </a:extLst>
        </xdr:cNvPr>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141795</xdr:rowOff>
    </xdr:from>
    <xdr:to>
      <xdr:col>98</xdr:col>
      <xdr:colOff>38100</xdr:colOff>
      <xdr:row>62</xdr:row>
      <xdr:rowOff>71945</xdr:rowOff>
    </xdr:to>
    <xdr:sp macro="" textlink="">
      <xdr:nvSpPr>
        <xdr:cNvPr id="690" name="フローチャート: 判断 689">
          <a:extLst>
            <a:ext uri="{FF2B5EF4-FFF2-40B4-BE49-F238E27FC236}">
              <a16:creationId xmlns:a16="http://schemas.microsoft.com/office/drawing/2014/main" id="{D4445CF5-A603-405A-982C-E74BDF2FDFF1}"/>
            </a:ext>
          </a:extLst>
        </xdr:cNvPr>
        <xdr:cNvSpPr/>
      </xdr:nvSpPr>
      <xdr:spPr>
        <a:xfrm>
          <a:off x="18605500" y="1060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254FA830-FF01-4B50-90B2-157B466338A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9B3A3781-1BE7-4BF0-88CA-B034B61676D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F8392595-ADCB-4A72-A223-ACBF78BF328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1FA11153-0C30-49CC-A380-C7BB7E6CC7B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9749EBD9-E2BE-46EF-9993-51AF639F03D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35496</xdr:rowOff>
    </xdr:from>
    <xdr:to>
      <xdr:col>116</xdr:col>
      <xdr:colOff>114300</xdr:colOff>
      <xdr:row>61</xdr:row>
      <xdr:rowOff>137096</xdr:rowOff>
    </xdr:to>
    <xdr:sp macro="" textlink="">
      <xdr:nvSpPr>
        <xdr:cNvPr id="696" name="楕円 695">
          <a:extLst>
            <a:ext uri="{FF2B5EF4-FFF2-40B4-BE49-F238E27FC236}">
              <a16:creationId xmlns:a16="http://schemas.microsoft.com/office/drawing/2014/main" id="{ED95502C-70CD-4F31-BD10-BD8973D8AD06}"/>
            </a:ext>
          </a:extLst>
        </xdr:cNvPr>
        <xdr:cNvSpPr/>
      </xdr:nvSpPr>
      <xdr:spPr>
        <a:xfrm>
          <a:off x="22110700" y="1049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58373</xdr:rowOff>
    </xdr:from>
    <xdr:ext cx="469744" cy="259045"/>
    <xdr:sp macro="" textlink="">
      <xdr:nvSpPr>
        <xdr:cNvPr id="697" name="【学校施設】&#10;一人当たり面積該当値テキスト">
          <a:extLst>
            <a:ext uri="{FF2B5EF4-FFF2-40B4-BE49-F238E27FC236}">
              <a16:creationId xmlns:a16="http://schemas.microsoft.com/office/drawing/2014/main" id="{0A14CF6B-665A-4251-9BEF-339DEC00659C}"/>
            </a:ext>
          </a:extLst>
        </xdr:cNvPr>
        <xdr:cNvSpPr txBox="1"/>
      </xdr:nvSpPr>
      <xdr:spPr>
        <a:xfrm>
          <a:off x="22199600" y="1034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45021</xdr:rowOff>
    </xdr:from>
    <xdr:to>
      <xdr:col>112</xdr:col>
      <xdr:colOff>38100</xdr:colOff>
      <xdr:row>61</xdr:row>
      <xdr:rowOff>146621</xdr:rowOff>
    </xdr:to>
    <xdr:sp macro="" textlink="">
      <xdr:nvSpPr>
        <xdr:cNvPr id="698" name="楕円 697">
          <a:extLst>
            <a:ext uri="{FF2B5EF4-FFF2-40B4-BE49-F238E27FC236}">
              <a16:creationId xmlns:a16="http://schemas.microsoft.com/office/drawing/2014/main" id="{26942544-E22D-42B5-B6E9-7EAF6F4A5C29}"/>
            </a:ext>
          </a:extLst>
        </xdr:cNvPr>
        <xdr:cNvSpPr/>
      </xdr:nvSpPr>
      <xdr:spPr>
        <a:xfrm>
          <a:off x="21272500" y="1050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86296</xdr:rowOff>
    </xdr:from>
    <xdr:to>
      <xdr:col>116</xdr:col>
      <xdr:colOff>63500</xdr:colOff>
      <xdr:row>61</xdr:row>
      <xdr:rowOff>95821</xdr:rowOff>
    </xdr:to>
    <xdr:cxnSp macro="">
      <xdr:nvCxnSpPr>
        <xdr:cNvPr id="699" name="直線コネクタ 698">
          <a:extLst>
            <a:ext uri="{FF2B5EF4-FFF2-40B4-BE49-F238E27FC236}">
              <a16:creationId xmlns:a16="http://schemas.microsoft.com/office/drawing/2014/main" id="{EF6C9DBB-0799-4719-9643-6B00919DE1B1}"/>
            </a:ext>
          </a:extLst>
        </xdr:cNvPr>
        <xdr:cNvCxnSpPr/>
      </xdr:nvCxnSpPr>
      <xdr:spPr>
        <a:xfrm flipV="1">
          <a:off x="21323300" y="1054474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54737</xdr:rowOff>
    </xdr:from>
    <xdr:to>
      <xdr:col>107</xdr:col>
      <xdr:colOff>101600</xdr:colOff>
      <xdr:row>61</xdr:row>
      <xdr:rowOff>156337</xdr:rowOff>
    </xdr:to>
    <xdr:sp macro="" textlink="">
      <xdr:nvSpPr>
        <xdr:cNvPr id="700" name="楕円 699">
          <a:extLst>
            <a:ext uri="{FF2B5EF4-FFF2-40B4-BE49-F238E27FC236}">
              <a16:creationId xmlns:a16="http://schemas.microsoft.com/office/drawing/2014/main" id="{8C2088A6-CA1E-4530-AD0D-E2564479514F}"/>
            </a:ext>
          </a:extLst>
        </xdr:cNvPr>
        <xdr:cNvSpPr/>
      </xdr:nvSpPr>
      <xdr:spPr>
        <a:xfrm>
          <a:off x="20383500" y="1051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95821</xdr:rowOff>
    </xdr:from>
    <xdr:to>
      <xdr:col>111</xdr:col>
      <xdr:colOff>177800</xdr:colOff>
      <xdr:row>61</xdr:row>
      <xdr:rowOff>105537</xdr:rowOff>
    </xdr:to>
    <xdr:cxnSp macro="">
      <xdr:nvCxnSpPr>
        <xdr:cNvPr id="701" name="直線コネクタ 700">
          <a:extLst>
            <a:ext uri="{FF2B5EF4-FFF2-40B4-BE49-F238E27FC236}">
              <a16:creationId xmlns:a16="http://schemas.microsoft.com/office/drawing/2014/main" id="{9529A5A4-3FAB-4D82-925A-EEB29060B370}"/>
            </a:ext>
          </a:extLst>
        </xdr:cNvPr>
        <xdr:cNvCxnSpPr/>
      </xdr:nvCxnSpPr>
      <xdr:spPr>
        <a:xfrm flipV="1">
          <a:off x="20434300" y="10554271"/>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64453</xdr:rowOff>
    </xdr:from>
    <xdr:to>
      <xdr:col>102</xdr:col>
      <xdr:colOff>165100</xdr:colOff>
      <xdr:row>61</xdr:row>
      <xdr:rowOff>166053</xdr:rowOff>
    </xdr:to>
    <xdr:sp macro="" textlink="">
      <xdr:nvSpPr>
        <xdr:cNvPr id="702" name="楕円 701">
          <a:extLst>
            <a:ext uri="{FF2B5EF4-FFF2-40B4-BE49-F238E27FC236}">
              <a16:creationId xmlns:a16="http://schemas.microsoft.com/office/drawing/2014/main" id="{024D15EB-C99C-4A52-9001-ED042523145B}"/>
            </a:ext>
          </a:extLst>
        </xdr:cNvPr>
        <xdr:cNvSpPr/>
      </xdr:nvSpPr>
      <xdr:spPr>
        <a:xfrm>
          <a:off x="19494500" y="1052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105537</xdr:rowOff>
    </xdr:from>
    <xdr:to>
      <xdr:col>107</xdr:col>
      <xdr:colOff>50800</xdr:colOff>
      <xdr:row>61</xdr:row>
      <xdr:rowOff>115253</xdr:rowOff>
    </xdr:to>
    <xdr:cxnSp macro="">
      <xdr:nvCxnSpPr>
        <xdr:cNvPr id="703" name="直線コネクタ 702">
          <a:extLst>
            <a:ext uri="{FF2B5EF4-FFF2-40B4-BE49-F238E27FC236}">
              <a16:creationId xmlns:a16="http://schemas.microsoft.com/office/drawing/2014/main" id="{A6EAC055-75CF-429C-B888-7EA0FDC964D1}"/>
            </a:ext>
          </a:extLst>
        </xdr:cNvPr>
        <xdr:cNvCxnSpPr/>
      </xdr:nvCxnSpPr>
      <xdr:spPr>
        <a:xfrm flipV="1">
          <a:off x="19545300" y="10563987"/>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71692</xdr:rowOff>
    </xdr:from>
    <xdr:to>
      <xdr:col>98</xdr:col>
      <xdr:colOff>38100</xdr:colOff>
      <xdr:row>62</xdr:row>
      <xdr:rowOff>1842</xdr:rowOff>
    </xdr:to>
    <xdr:sp macro="" textlink="">
      <xdr:nvSpPr>
        <xdr:cNvPr id="704" name="楕円 703">
          <a:extLst>
            <a:ext uri="{FF2B5EF4-FFF2-40B4-BE49-F238E27FC236}">
              <a16:creationId xmlns:a16="http://schemas.microsoft.com/office/drawing/2014/main" id="{6531B6E9-5326-4A12-A331-DBDF4A8BDAD2}"/>
            </a:ext>
          </a:extLst>
        </xdr:cNvPr>
        <xdr:cNvSpPr/>
      </xdr:nvSpPr>
      <xdr:spPr>
        <a:xfrm>
          <a:off x="18605500" y="1053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115253</xdr:rowOff>
    </xdr:from>
    <xdr:to>
      <xdr:col>102</xdr:col>
      <xdr:colOff>114300</xdr:colOff>
      <xdr:row>61</xdr:row>
      <xdr:rowOff>122492</xdr:rowOff>
    </xdr:to>
    <xdr:cxnSp macro="">
      <xdr:nvCxnSpPr>
        <xdr:cNvPr id="705" name="直線コネクタ 704">
          <a:extLst>
            <a:ext uri="{FF2B5EF4-FFF2-40B4-BE49-F238E27FC236}">
              <a16:creationId xmlns:a16="http://schemas.microsoft.com/office/drawing/2014/main" id="{A3EC1C03-E7F9-4187-9C5C-2F84E494997A}"/>
            </a:ext>
          </a:extLst>
        </xdr:cNvPr>
        <xdr:cNvCxnSpPr/>
      </xdr:nvCxnSpPr>
      <xdr:spPr>
        <a:xfrm flipV="1">
          <a:off x="18656300" y="1057370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27449</xdr:rowOff>
    </xdr:from>
    <xdr:ext cx="469744" cy="259045"/>
    <xdr:sp macro="" textlink="">
      <xdr:nvSpPr>
        <xdr:cNvPr id="706" name="n_1aveValue【学校施設】&#10;一人当たり面積">
          <a:extLst>
            <a:ext uri="{FF2B5EF4-FFF2-40B4-BE49-F238E27FC236}">
              <a16:creationId xmlns:a16="http://schemas.microsoft.com/office/drawing/2014/main" id="{B6DE6D12-70C8-4A6F-87D7-C50242A17534}"/>
            </a:ext>
          </a:extLst>
        </xdr:cNvPr>
        <xdr:cNvSpPr txBox="1"/>
      </xdr:nvSpPr>
      <xdr:spPr>
        <a:xfrm>
          <a:off x="210757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7256</xdr:rowOff>
    </xdr:from>
    <xdr:ext cx="469744" cy="259045"/>
    <xdr:sp macro="" textlink="">
      <xdr:nvSpPr>
        <xdr:cNvPr id="707" name="n_2aveValue【学校施設】&#10;一人当たり面積">
          <a:extLst>
            <a:ext uri="{FF2B5EF4-FFF2-40B4-BE49-F238E27FC236}">
              <a16:creationId xmlns:a16="http://schemas.microsoft.com/office/drawing/2014/main" id="{20E00D8B-78BD-4DDB-96CA-08817A17A523}"/>
            </a:ext>
          </a:extLst>
        </xdr:cNvPr>
        <xdr:cNvSpPr txBox="1"/>
      </xdr:nvSpPr>
      <xdr:spPr>
        <a:xfrm>
          <a:off x="20199427" y="1063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28401</xdr:rowOff>
    </xdr:from>
    <xdr:ext cx="469744" cy="259045"/>
    <xdr:sp macro="" textlink="">
      <xdr:nvSpPr>
        <xdr:cNvPr id="708" name="n_3aveValue【学校施設】&#10;一人当たり面積">
          <a:extLst>
            <a:ext uri="{FF2B5EF4-FFF2-40B4-BE49-F238E27FC236}">
              <a16:creationId xmlns:a16="http://schemas.microsoft.com/office/drawing/2014/main" id="{C5079F3C-FC47-46C4-825F-FA66FCD6BFE8}"/>
            </a:ext>
          </a:extLst>
        </xdr:cNvPr>
        <xdr:cNvSpPr txBox="1"/>
      </xdr:nvSpPr>
      <xdr:spPr>
        <a:xfrm>
          <a:off x="19310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63072</xdr:rowOff>
    </xdr:from>
    <xdr:ext cx="469744" cy="259045"/>
    <xdr:sp macro="" textlink="">
      <xdr:nvSpPr>
        <xdr:cNvPr id="709" name="n_4aveValue【学校施設】&#10;一人当たり面積">
          <a:extLst>
            <a:ext uri="{FF2B5EF4-FFF2-40B4-BE49-F238E27FC236}">
              <a16:creationId xmlns:a16="http://schemas.microsoft.com/office/drawing/2014/main" id="{5942EAD1-7E35-4C15-A92A-D0FD4202E8E2}"/>
            </a:ext>
          </a:extLst>
        </xdr:cNvPr>
        <xdr:cNvSpPr txBox="1"/>
      </xdr:nvSpPr>
      <xdr:spPr>
        <a:xfrm>
          <a:off x="18421427" y="1069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163148</xdr:rowOff>
    </xdr:from>
    <xdr:ext cx="469744" cy="259045"/>
    <xdr:sp macro="" textlink="">
      <xdr:nvSpPr>
        <xdr:cNvPr id="710" name="n_1mainValue【学校施設】&#10;一人当たり面積">
          <a:extLst>
            <a:ext uri="{FF2B5EF4-FFF2-40B4-BE49-F238E27FC236}">
              <a16:creationId xmlns:a16="http://schemas.microsoft.com/office/drawing/2014/main" id="{A1D5AC90-8453-43EA-91EC-E17FEEF6FC16}"/>
            </a:ext>
          </a:extLst>
        </xdr:cNvPr>
        <xdr:cNvSpPr txBox="1"/>
      </xdr:nvSpPr>
      <xdr:spPr>
        <a:xfrm>
          <a:off x="21075727" y="1027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1414</xdr:rowOff>
    </xdr:from>
    <xdr:ext cx="469744" cy="259045"/>
    <xdr:sp macro="" textlink="">
      <xdr:nvSpPr>
        <xdr:cNvPr id="711" name="n_2mainValue【学校施設】&#10;一人当たり面積">
          <a:extLst>
            <a:ext uri="{FF2B5EF4-FFF2-40B4-BE49-F238E27FC236}">
              <a16:creationId xmlns:a16="http://schemas.microsoft.com/office/drawing/2014/main" id="{E9F61E7E-046F-4D68-A70A-E623D88C993A}"/>
            </a:ext>
          </a:extLst>
        </xdr:cNvPr>
        <xdr:cNvSpPr txBox="1"/>
      </xdr:nvSpPr>
      <xdr:spPr>
        <a:xfrm>
          <a:off x="20199427" y="1028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11130</xdr:rowOff>
    </xdr:from>
    <xdr:ext cx="469744" cy="259045"/>
    <xdr:sp macro="" textlink="">
      <xdr:nvSpPr>
        <xdr:cNvPr id="712" name="n_3mainValue【学校施設】&#10;一人当たり面積">
          <a:extLst>
            <a:ext uri="{FF2B5EF4-FFF2-40B4-BE49-F238E27FC236}">
              <a16:creationId xmlns:a16="http://schemas.microsoft.com/office/drawing/2014/main" id="{153D3ACF-AF26-4D0D-9E85-82CC7D9375FD}"/>
            </a:ext>
          </a:extLst>
        </xdr:cNvPr>
        <xdr:cNvSpPr txBox="1"/>
      </xdr:nvSpPr>
      <xdr:spPr>
        <a:xfrm>
          <a:off x="19310427" y="1029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18369</xdr:rowOff>
    </xdr:from>
    <xdr:ext cx="469744" cy="259045"/>
    <xdr:sp macro="" textlink="">
      <xdr:nvSpPr>
        <xdr:cNvPr id="713" name="n_4mainValue【学校施設】&#10;一人当たり面積">
          <a:extLst>
            <a:ext uri="{FF2B5EF4-FFF2-40B4-BE49-F238E27FC236}">
              <a16:creationId xmlns:a16="http://schemas.microsoft.com/office/drawing/2014/main" id="{8316663F-922D-42A6-89BC-76F4F61B7F25}"/>
            </a:ext>
          </a:extLst>
        </xdr:cNvPr>
        <xdr:cNvSpPr txBox="1"/>
      </xdr:nvSpPr>
      <xdr:spPr>
        <a:xfrm>
          <a:off x="18421427" y="1030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3BC0005F-A565-4119-A2A8-D6434D55E48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90944BD5-7CDF-4B77-8948-AABFD9FCB6D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9A41D2E5-D6E4-4845-9267-5BD6611F052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6B19D413-C91C-4670-ACA3-32C40BFAF61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60DB24F1-CBBE-40F0-AD79-8A20C6F2CDF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2B837611-90B7-4E4E-BCEA-2AC77C39C9F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D641AEC1-9CB2-478D-895D-80FB59AD16C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59E3FBE7-24CB-4DAB-912C-ECB49CE5ACB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2" name="正方形/長方形 721">
          <a:extLst>
            <a:ext uri="{FF2B5EF4-FFF2-40B4-BE49-F238E27FC236}">
              <a16:creationId xmlns:a16="http://schemas.microsoft.com/office/drawing/2014/main" id="{D8CB8579-0D08-4FA6-852C-F5351654410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3" name="正方形/長方形 722">
          <a:extLst>
            <a:ext uri="{FF2B5EF4-FFF2-40B4-BE49-F238E27FC236}">
              <a16:creationId xmlns:a16="http://schemas.microsoft.com/office/drawing/2014/main" id="{7B4B57FE-97AA-4190-B58A-6404DAAA8A7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4" name="正方形/長方形 723">
          <a:extLst>
            <a:ext uri="{FF2B5EF4-FFF2-40B4-BE49-F238E27FC236}">
              <a16:creationId xmlns:a16="http://schemas.microsoft.com/office/drawing/2014/main" id="{045BD14F-944F-4F67-AAD5-FC6D03598BF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5" name="正方形/長方形 724">
          <a:extLst>
            <a:ext uri="{FF2B5EF4-FFF2-40B4-BE49-F238E27FC236}">
              <a16:creationId xmlns:a16="http://schemas.microsoft.com/office/drawing/2014/main" id="{CD0A0981-6C6B-43C1-8CB1-BBCB03E6516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6" name="正方形/長方形 725">
          <a:extLst>
            <a:ext uri="{FF2B5EF4-FFF2-40B4-BE49-F238E27FC236}">
              <a16:creationId xmlns:a16="http://schemas.microsoft.com/office/drawing/2014/main" id="{0B1C8722-03A4-4571-A32B-CFDD8D73452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7" name="正方形/長方形 726">
          <a:extLst>
            <a:ext uri="{FF2B5EF4-FFF2-40B4-BE49-F238E27FC236}">
              <a16:creationId xmlns:a16="http://schemas.microsoft.com/office/drawing/2014/main" id="{A638E846-CE88-4184-8F63-368AA1EABE0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8" name="正方形/長方形 727">
          <a:extLst>
            <a:ext uri="{FF2B5EF4-FFF2-40B4-BE49-F238E27FC236}">
              <a16:creationId xmlns:a16="http://schemas.microsoft.com/office/drawing/2014/main" id="{93373AAD-9798-490F-AC50-61EEAA05C49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9" name="正方形/長方形 728">
          <a:extLst>
            <a:ext uri="{FF2B5EF4-FFF2-40B4-BE49-F238E27FC236}">
              <a16:creationId xmlns:a16="http://schemas.microsoft.com/office/drawing/2014/main" id="{5F9001CD-6D72-4008-ADC4-6B0B275ADA8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E73E6213-4CCE-4356-8E79-596F8D82635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A9C4C1D2-4CCE-44D1-960C-2FC75EB0799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91A2407A-6CE3-4247-BDF7-5533E027F51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3C517632-39DF-4AFC-BF9A-52A4DE5A6A7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9D387320-1410-486B-9FB8-8215E5F4E07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DFC04871-D84A-4114-A05B-D7E633ED37A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A664B31E-A611-4992-A0B1-6F7D9686E19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035EE471-F987-40CA-84F3-4A3C0F5E457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D6484F1B-E0A3-41EA-AC85-85B635842D8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A7D15118-080C-407A-9E63-F1DA0AEEC0C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417A6877-D3A7-481C-A437-D3A5229B933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1" name="直線コネクタ 740">
          <a:extLst>
            <a:ext uri="{FF2B5EF4-FFF2-40B4-BE49-F238E27FC236}">
              <a16:creationId xmlns:a16="http://schemas.microsoft.com/office/drawing/2014/main" id="{655E0CD9-13D0-42AA-8E4D-CFA11064057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2" name="テキスト ボックス 741">
          <a:extLst>
            <a:ext uri="{FF2B5EF4-FFF2-40B4-BE49-F238E27FC236}">
              <a16:creationId xmlns:a16="http://schemas.microsoft.com/office/drawing/2014/main" id="{52A2942D-B0F1-44D7-84C5-555E9118B2F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3" name="直線コネクタ 742">
          <a:extLst>
            <a:ext uri="{FF2B5EF4-FFF2-40B4-BE49-F238E27FC236}">
              <a16:creationId xmlns:a16="http://schemas.microsoft.com/office/drawing/2014/main" id="{61BB1962-C842-49BB-8E24-11825440452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4" name="テキスト ボックス 743">
          <a:extLst>
            <a:ext uri="{FF2B5EF4-FFF2-40B4-BE49-F238E27FC236}">
              <a16:creationId xmlns:a16="http://schemas.microsoft.com/office/drawing/2014/main" id="{21588F42-A37B-4018-93DD-15C5349013D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5" name="直線コネクタ 744">
          <a:extLst>
            <a:ext uri="{FF2B5EF4-FFF2-40B4-BE49-F238E27FC236}">
              <a16:creationId xmlns:a16="http://schemas.microsoft.com/office/drawing/2014/main" id="{B7F1BBE0-7006-4AB1-BCA0-3F96A9F3B71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6" name="テキスト ボックス 745">
          <a:extLst>
            <a:ext uri="{FF2B5EF4-FFF2-40B4-BE49-F238E27FC236}">
              <a16:creationId xmlns:a16="http://schemas.microsoft.com/office/drawing/2014/main" id="{F3CB7889-01FB-490F-972D-3D3ECB16842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7" name="直線コネクタ 746">
          <a:extLst>
            <a:ext uri="{FF2B5EF4-FFF2-40B4-BE49-F238E27FC236}">
              <a16:creationId xmlns:a16="http://schemas.microsoft.com/office/drawing/2014/main" id="{42D1406C-70F0-46EF-B789-E561DA7F03E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8" name="テキスト ボックス 747">
          <a:extLst>
            <a:ext uri="{FF2B5EF4-FFF2-40B4-BE49-F238E27FC236}">
              <a16:creationId xmlns:a16="http://schemas.microsoft.com/office/drawing/2014/main" id="{62014C2A-250D-471B-BECF-65ED32F056D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9" name="直線コネクタ 748">
          <a:extLst>
            <a:ext uri="{FF2B5EF4-FFF2-40B4-BE49-F238E27FC236}">
              <a16:creationId xmlns:a16="http://schemas.microsoft.com/office/drawing/2014/main" id="{BE969CB4-C19E-4407-9E78-763D724A0DC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0" name="テキスト ボックス 749">
          <a:extLst>
            <a:ext uri="{FF2B5EF4-FFF2-40B4-BE49-F238E27FC236}">
              <a16:creationId xmlns:a16="http://schemas.microsoft.com/office/drawing/2014/main" id="{F39A1FBE-4483-4510-B673-583A0A0F2BB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1" name="直線コネクタ 750">
          <a:extLst>
            <a:ext uri="{FF2B5EF4-FFF2-40B4-BE49-F238E27FC236}">
              <a16:creationId xmlns:a16="http://schemas.microsoft.com/office/drawing/2014/main" id="{7C28E9C9-709F-4C53-90E7-4BE7D781EF8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2" name="テキスト ボックス 751">
          <a:extLst>
            <a:ext uri="{FF2B5EF4-FFF2-40B4-BE49-F238E27FC236}">
              <a16:creationId xmlns:a16="http://schemas.microsoft.com/office/drawing/2014/main" id="{F10B4352-204E-4CF7-87E1-BF38FCF3912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29D396D0-BAD1-42F1-806C-EFCA694701C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a:extLst>
            <a:ext uri="{FF2B5EF4-FFF2-40B4-BE49-F238E27FC236}">
              <a16:creationId xmlns:a16="http://schemas.microsoft.com/office/drawing/2014/main" id="{3DA044E0-2625-4436-BD40-DFDA2B79317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755" name="直線コネクタ 754">
          <a:extLst>
            <a:ext uri="{FF2B5EF4-FFF2-40B4-BE49-F238E27FC236}">
              <a16:creationId xmlns:a16="http://schemas.microsoft.com/office/drawing/2014/main" id="{217985F6-1645-4D60-BF0C-88700B87F6E9}"/>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6" name="【公民館】&#10;有形固定資産減価償却率最小値テキスト">
          <a:extLst>
            <a:ext uri="{FF2B5EF4-FFF2-40B4-BE49-F238E27FC236}">
              <a16:creationId xmlns:a16="http://schemas.microsoft.com/office/drawing/2014/main" id="{27771751-DA50-4873-BF7C-72A9C66AD30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7" name="直線コネクタ 756">
          <a:extLst>
            <a:ext uri="{FF2B5EF4-FFF2-40B4-BE49-F238E27FC236}">
              <a16:creationId xmlns:a16="http://schemas.microsoft.com/office/drawing/2014/main" id="{FDE93280-D88F-45FA-9AE9-E670EA89E8E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58" name="【公民館】&#10;有形固定資産減価償却率最大値テキスト">
          <a:extLst>
            <a:ext uri="{FF2B5EF4-FFF2-40B4-BE49-F238E27FC236}">
              <a16:creationId xmlns:a16="http://schemas.microsoft.com/office/drawing/2014/main" id="{A73B2682-7570-42AB-B2F8-EE36C0DF3D10}"/>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59" name="直線コネクタ 758">
          <a:extLst>
            <a:ext uri="{FF2B5EF4-FFF2-40B4-BE49-F238E27FC236}">
              <a16:creationId xmlns:a16="http://schemas.microsoft.com/office/drawing/2014/main" id="{0542D331-497E-4418-907A-BD137DA80F09}"/>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72407</xdr:rowOff>
    </xdr:from>
    <xdr:ext cx="405111" cy="259045"/>
    <xdr:sp macro="" textlink="">
      <xdr:nvSpPr>
        <xdr:cNvPr id="760" name="【公民館】&#10;有形固定資産減価償却率平均値テキスト">
          <a:extLst>
            <a:ext uri="{FF2B5EF4-FFF2-40B4-BE49-F238E27FC236}">
              <a16:creationId xmlns:a16="http://schemas.microsoft.com/office/drawing/2014/main" id="{CE8152D0-7F2A-47DC-9BE4-1A81D6B325E2}"/>
            </a:ext>
          </a:extLst>
        </xdr:cNvPr>
        <xdr:cNvSpPr txBox="1"/>
      </xdr:nvSpPr>
      <xdr:spPr>
        <a:xfrm>
          <a:off x="16357600" y="1807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61" name="フローチャート: 判断 760">
          <a:extLst>
            <a:ext uri="{FF2B5EF4-FFF2-40B4-BE49-F238E27FC236}">
              <a16:creationId xmlns:a16="http://schemas.microsoft.com/office/drawing/2014/main" id="{281FB079-FADD-4BE1-9AC8-0DBF57C40F3C}"/>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762" name="フローチャート: 判断 761">
          <a:extLst>
            <a:ext uri="{FF2B5EF4-FFF2-40B4-BE49-F238E27FC236}">
              <a16:creationId xmlns:a16="http://schemas.microsoft.com/office/drawing/2014/main" id="{734A86EF-5FFF-40E1-9E1C-61F27A003305}"/>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763" name="フローチャート: 判断 762">
          <a:extLst>
            <a:ext uri="{FF2B5EF4-FFF2-40B4-BE49-F238E27FC236}">
              <a16:creationId xmlns:a16="http://schemas.microsoft.com/office/drawing/2014/main" id="{FF2DD67A-D22F-43A3-A49E-E06FDF884083}"/>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764" name="フローチャート: 判断 763">
          <a:extLst>
            <a:ext uri="{FF2B5EF4-FFF2-40B4-BE49-F238E27FC236}">
              <a16:creationId xmlns:a16="http://schemas.microsoft.com/office/drawing/2014/main" id="{FE7BB64B-49EA-4B83-BE44-236453EDA392}"/>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765" name="フローチャート: 判断 764">
          <a:extLst>
            <a:ext uri="{FF2B5EF4-FFF2-40B4-BE49-F238E27FC236}">
              <a16:creationId xmlns:a16="http://schemas.microsoft.com/office/drawing/2014/main" id="{6EDE4A25-3A31-48F3-B472-04932432D6CD}"/>
            </a:ext>
          </a:extLst>
        </xdr:cNvPr>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12953F70-D765-4273-B8FA-8F93B1D56B5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149B22DD-F051-49E6-B531-8DAA48DE1BD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73D3C9D4-9DFA-4E7F-826E-D78BA69FD37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612E1328-188B-4482-825C-B52CAE29ED1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4A912AC9-9DB5-40F0-9F4B-B35E65F9D5D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771" name="楕円 770">
          <a:extLst>
            <a:ext uri="{FF2B5EF4-FFF2-40B4-BE49-F238E27FC236}">
              <a16:creationId xmlns:a16="http://schemas.microsoft.com/office/drawing/2014/main" id="{319DBA86-75A5-4343-93BB-F61F6F06E540}"/>
            </a:ext>
          </a:extLst>
        </xdr:cNvPr>
        <xdr:cNvSpPr/>
      </xdr:nvSpPr>
      <xdr:spPr>
        <a:xfrm>
          <a:off x="162687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64606</xdr:rowOff>
    </xdr:from>
    <xdr:ext cx="405111" cy="259045"/>
    <xdr:sp macro="" textlink="">
      <xdr:nvSpPr>
        <xdr:cNvPr id="772" name="【公民館】&#10;有形固定資産減価償却率該当値テキスト">
          <a:extLst>
            <a:ext uri="{FF2B5EF4-FFF2-40B4-BE49-F238E27FC236}">
              <a16:creationId xmlns:a16="http://schemas.microsoft.com/office/drawing/2014/main" id="{79FF2947-CDC2-4AA5-8485-D85D25BC176C}"/>
            </a:ext>
          </a:extLst>
        </xdr:cNvPr>
        <xdr:cNvSpPr txBox="1"/>
      </xdr:nvSpPr>
      <xdr:spPr>
        <a:xfrm>
          <a:off x="16357600" y="17723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9071</xdr:rowOff>
    </xdr:from>
    <xdr:to>
      <xdr:col>81</xdr:col>
      <xdr:colOff>101600</xdr:colOff>
      <xdr:row>104</xdr:row>
      <xdr:rowOff>110671</xdr:rowOff>
    </xdr:to>
    <xdr:sp macro="" textlink="">
      <xdr:nvSpPr>
        <xdr:cNvPr id="773" name="楕円 772">
          <a:extLst>
            <a:ext uri="{FF2B5EF4-FFF2-40B4-BE49-F238E27FC236}">
              <a16:creationId xmlns:a16="http://schemas.microsoft.com/office/drawing/2014/main" id="{E3CB3E4E-0690-405C-BB78-29F23B55D2FF}"/>
            </a:ext>
          </a:extLst>
        </xdr:cNvPr>
        <xdr:cNvSpPr/>
      </xdr:nvSpPr>
      <xdr:spPr>
        <a:xfrm>
          <a:off x="15430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59871</xdr:rowOff>
    </xdr:from>
    <xdr:to>
      <xdr:col>85</xdr:col>
      <xdr:colOff>127000</xdr:colOff>
      <xdr:row>104</xdr:row>
      <xdr:rowOff>92529</xdr:rowOff>
    </xdr:to>
    <xdr:cxnSp macro="">
      <xdr:nvCxnSpPr>
        <xdr:cNvPr id="774" name="直線コネクタ 773">
          <a:extLst>
            <a:ext uri="{FF2B5EF4-FFF2-40B4-BE49-F238E27FC236}">
              <a16:creationId xmlns:a16="http://schemas.microsoft.com/office/drawing/2014/main" id="{97C420DF-086B-46C3-83CD-A4480253A808}"/>
            </a:ext>
          </a:extLst>
        </xdr:cNvPr>
        <xdr:cNvCxnSpPr/>
      </xdr:nvCxnSpPr>
      <xdr:spPr>
        <a:xfrm>
          <a:off x="15481300" y="178906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149498</xdr:rowOff>
    </xdr:from>
    <xdr:to>
      <xdr:col>76</xdr:col>
      <xdr:colOff>165100</xdr:colOff>
      <xdr:row>104</xdr:row>
      <xdr:rowOff>79648</xdr:rowOff>
    </xdr:to>
    <xdr:sp macro="" textlink="">
      <xdr:nvSpPr>
        <xdr:cNvPr id="775" name="楕円 774">
          <a:extLst>
            <a:ext uri="{FF2B5EF4-FFF2-40B4-BE49-F238E27FC236}">
              <a16:creationId xmlns:a16="http://schemas.microsoft.com/office/drawing/2014/main" id="{26C002DF-5C90-4841-BC23-BD82F074822D}"/>
            </a:ext>
          </a:extLst>
        </xdr:cNvPr>
        <xdr:cNvSpPr/>
      </xdr:nvSpPr>
      <xdr:spPr>
        <a:xfrm>
          <a:off x="14541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28848</xdr:rowOff>
    </xdr:from>
    <xdr:to>
      <xdr:col>81</xdr:col>
      <xdr:colOff>50800</xdr:colOff>
      <xdr:row>104</xdr:row>
      <xdr:rowOff>59871</xdr:rowOff>
    </xdr:to>
    <xdr:cxnSp macro="">
      <xdr:nvCxnSpPr>
        <xdr:cNvPr id="776" name="直線コネクタ 775">
          <a:extLst>
            <a:ext uri="{FF2B5EF4-FFF2-40B4-BE49-F238E27FC236}">
              <a16:creationId xmlns:a16="http://schemas.microsoft.com/office/drawing/2014/main" id="{B4CAA25C-9C2C-4B75-8D73-90513A101647}"/>
            </a:ext>
          </a:extLst>
        </xdr:cNvPr>
        <xdr:cNvCxnSpPr/>
      </xdr:nvCxnSpPr>
      <xdr:spPr>
        <a:xfrm>
          <a:off x="14592300" y="1785964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118473</xdr:rowOff>
    </xdr:from>
    <xdr:to>
      <xdr:col>72</xdr:col>
      <xdr:colOff>38100</xdr:colOff>
      <xdr:row>104</xdr:row>
      <xdr:rowOff>48623</xdr:rowOff>
    </xdr:to>
    <xdr:sp macro="" textlink="">
      <xdr:nvSpPr>
        <xdr:cNvPr id="777" name="楕円 776">
          <a:extLst>
            <a:ext uri="{FF2B5EF4-FFF2-40B4-BE49-F238E27FC236}">
              <a16:creationId xmlns:a16="http://schemas.microsoft.com/office/drawing/2014/main" id="{F5CC76A1-6284-4216-8B11-144F12E90159}"/>
            </a:ext>
          </a:extLst>
        </xdr:cNvPr>
        <xdr:cNvSpPr/>
      </xdr:nvSpPr>
      <xdr:spPr>
        <a:xfrm>
          <a:off x="13652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169273</xdr:rowOff>
    </xdr:from>
    <xdr:to>
      <xdr:col>76</xdr:col>
      <xdr:colOff>114300</xdr:colOff>
      <xdr:row>104</xdr:row>
      <xdr:rowOff>28848</xdr:rowOff>
    </xdr:to>
    <xdr:cxnSp macro="">
      <xdr:nvCxnSpPr>
        <xdr:cNvPr id="778" name="直線コネクタ 777">
          <a:extLst>
            <a:ext uri="{FF2B5EF4-FFF2-40B4-BE49-F238E27FC236}">
              <a16:creationId xmlns:a16="http://schemas.microsoft.com/office/drawing/2014/main" id="{2D24AC8E-958B-494C-9072-D1A97359CB3E}"/>
            </a:ext>
          </a:extLst>
        </xdr:cNvPr>
        <xdr:cNvCxnSpPr/>
      </xdr:nvCxnSpPr>
      <xdr:spPr>
        <a:xfrm>
          <a:off x="13703300" y="1782862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87449</xdr:rowOff>
    </xdr:from>
    <xdr:to>
      <xdr:col>67</xdr:col>
      <xdr:colOff>101600</xdr:colOff>
      <xdr:row>104</xdr:row>
      <xdr:rowOff>17599</xdr:rowOff>
    </xdr:to>
    <xdr:sp macro="" textlink="">
      <xdr:nvSpPr>
        <xdr:cNvPr id="779" name="楕円 778">
          <a:extLst>
            <a:ext uri="{FF2B5EF4-FFF2-40B4-BE49-F238E27FC236}">
              <a16:creationId xmlns:a16="http://schemas.microsoft.com/office/drawing/2014/main" id="{459E2103-299D-4250-A7D5-F0EB337E3A67}"/>
            </a:ext>
          </a:extLst>
        </xdr:cNvPr>
        <xdr:cNvSpPr/>
      </xdr:nvSpPr>
      <xdr:spPr>
        <a:xfrm>
          <a:off x="12763500" y="177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138249</xdr:rowOff>
    </xdr:from>
    <xdr:to>
      <xdr:col>71</xdr:col>
      <xdr:colOff>177800</xdr:colOff>
      <xdr:row>103</xdr:row>
      <xdr:rowOff>169273</xdr:rowOff>
    </xdr:to>
    <xdr:cxnSp macro="">
      <xdr:nvCxnSpPr>
        <xdr:cNvPr id="780" name="直線コネクタ 779">
          <a:extLst>
            <a:ext uri="{FF2B5EF4-FFF2-40B4-BE49-F238E27FC236}">
              <a16:creationId xmlns:a16="http://schemas.microsoft.com/office/drawing/2014/main" id="{F1856681-6993-4D28-9F0B-856DF9E2301A}"/>
            </a:ext>
          </a:extLst>
        </xdr:cNvPr>
        <xdr:cNvCxnSpPr/>
      </xdr:nvCxnSpPr>
      <xdr:spPr>
        <a:xfrm>
          <a:off x="12814300" y="177975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7093</xdr:rowOff>
    </xdr:from>
    <xdr:ext cx="405111" cy="259045"/>
    <xdr:sp macro="" textlink="">
      <xdr:nvSpPr>
        <xdr:cNvPr id="781" name="n_1aveValue【公民館】&#10;有形固定資産減価償却率">
          <a:extLst>
            <a:ext uri="{FF2B5EF4-FFF2-40B4-BE49-F238E27FC236}">
              <a16:creationId xmlns:a16="http://schemas.microsoft.com/office/drawing/2014/main" id="{A161152C-91B3-4C4E-8255-54A197F243B6}"/>
            </a:ext>
          </a:extLst>
        </xdr:cNvPr>
        <xdr:cNvSpPr txBox="1"/>
      </xdr:nvSpPr>
      <xdr:spPr>
        <a:xfrm>
          <a:off x="15266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16890</xdr:rowOff>
    </xdr:from>
    <xdr:ext cx="405111" cy="259045"/>
    <xdr:sp macro="" textlink="">
      <xdr:nvSpPr>
        <xdr:cNvPr id="782" name="n_2aveValue【公民館】&#10;有形固定資産減価償却率">
          <a:extLst>
            <a:ext uri="{FF2B5EF4-FFF2-40B4-BE49-F238E27FC236}">
              <a16:creationId xmlns:a16="http://schemas.microsoft.com/office/drawing/2014/main" id="{D1613837-C5C8-420D-B5E2-5AB19AF65C51}"/>
            </a:ext>
          </a:extLst>
        </xdr:cNvPr>
        <xdr:cNvSpPr txBox="1"/>
      </xdr:nvSpPr>
      <xdr:spPr>
        <a:xfrm>
          <a:off x="14389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165479</xdr:rowOff>
    </xdr:from>
    <xdr:ext cx="405111" cy="259045"/>
    <xdr:sp macro="" textlink="">
      <xdr:nvSpPr>
        <xdr:cNvPr id="783" name="n_3aveValue【公民館】&#10;有形固定資産減価償却率">
          <a:extLst>
            <a:ext uri="{FF2B5EF4-FFF2-40B4-BE49-F238E27FC236}">
              <a16:creationId xmlns:a16="http://schemas.microsoft.com/office/drawing/2014/main" id="{BD478331-08FA-4B97-BB70-88BB4E727509}"/>
            </a:ext>
          </a:extLst>
        </xdr:cNvPr>
        <xdr:cNvSpPr txBox="1"/>
      </xdr:nvSpPr>
      <xdr:spPr>
        <a:xfrm>
          <a:off x="13500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82204</xdr:rowOff>
    </xdr:from>
    <xdr:ext cx="405111" cy="259045"/>
    <xdr:sp macro="" textlink="">
      <xdr:nvSpPr>
        <xdr:cNvPr id="784" name="n_4aveValue【公民館】&#10;有形固定資産減価償却率">
          <a:extLst>
            <a:ext uri="{FF2B5EF4-FFF2-40B4-BE49-F238E27FC236}">
              <a16:creationId xmlns:a16="http://schemas.microsoft.com/office/drawing/2014/main" id="{09E9DB1A-507C-4EC9-A77B-ACC98329A4FA}"/>
            </a:ext>
          </a:extLst>
        </xdr:cNvPr>
        <xdr:cNvSpPr txBox="1"/>
      </xdr:nvSpPr>
      <xdr:spPr>
        <a:xfrm>
          <a:off x="12611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127198</xdr:rowOff>
    </xdr:from>
    <xdr:ext cx="405111" cy="259045"/>
    <xdr:sp macro="" textlink="">
      <xdr:nvSpPr>
        <xdr:cNvPr id="785" name="n_1mainValue【公民館】&#10;有形固定資産減価償却率">
          <a:extLst>
            <a:ext uri="{FF2B5EF4-FFF2-40B4-BE49-F238E27FC236}">
              <a16:creationId xmlns:a16="http://schemas.microsoft.com/office/drawing/2014/main" id="{DD92A50E-DC94-406D-A0C0-B77D60EB38CD}"/>
            </a:ext>
          </a:extLst>
        </xdr:cNvPr>
        <xdr:cNvSpPr txBox="1"/>
      </xdr:nvSpPr>
      <xdr:spPr>
        <a:xfrm>
          <a:off x="152660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96175</xdr:rowOff>
    </xdr:from>
    <xdr:ext cx="405111" cy="259045"/>
    <xdr:sp macro="" textlink="">
      <xdr:nvSpPr>
        <xdr:cNvPr id="786" name="n_2mainValue【公民館】&#10;有形固定資産減価償却率">
          <a:extLst>
            <a:ext uri="{FF2B5EF4-FFF2-40B4-BE49-F238E27FC236}">
              <a16:creationId xmlns:a16="http://schemas.microsoft.com/office/drawing/2014/main" id="{528D897F-FC31-445E-A0A3-BD97C7D8AAEA}"/>
            </a:ext>
          </a:extLst>
        </xdr:cNvPr>
        <xdr:cNvSpPr txBox="1"/>
      </xdr:nvSpPr>
      <xdr:spPr>
        <a:xfrm>
          <a:off x="14389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65150</xdr:rowOff>
    </xdr:from>
    <xdr:ext cx="405111" cy="259045"/>
    <xdr:sp macro="" textlink="">
      <xdr:nvSpPr>
        <xdr:cNvPr id="787" name="n_3mainValue【公民館】&#10;有形固定資産減価償却率">
          <a:extLst>
            <a:ext uri="{FF2B5EF4-FFF2-40B4-BE49-F238E27FC236}">
              <a16:creationId xmlns:a16="http://schemas.microsoft.com/office/drawing/2014/main" id="{B629B51A-DA3B-4507-8935-D9048ADEFFFD}"/>
            </a:ext>
          </a:extLst>
        </xdr:cNvPr>
        <xdr:cNvSpPr txBox="1"/>
      </xdr:nvSpPr>
      <xdr:spPr>
        <a:xfrm>
          <a:off x="135007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34126</xdr:rowOff>
    </xdr:from>
    <xdr:ext cx="405111" cy="259045"/>
    <xdr:sp macro="" textlink="">
      <xdr:nvSpPr>
        <xdr:cNvPr id="788" name="n_4mainValue【公民館】&#10;有形固定資産減価償却率">
          <a:extLst>
            <a:ext uri="{FF2B5EF4-FFF2-40B4-BE49-F238E27FC236}">
              <a16:creationId xmlns:a16="http://schemas.microsoft.com/office/drawing/2014/main" id="{8FA17A88-795B-48E8-B441-C90B1B27F4D7}"/>
            </a:ext>
          </a:extLst>
        </xdr:cNvPr>
        <xdr:cNvSpPr txBox="1"/>
      </xdr:nvSpPr>
      <xdr:spPr>
        <a:xfrm>
          <a:off x="126117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84D7FBDE-323F-4961-8598-3B764921F08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EEC78E32-1525-4F38-A49C-66BC55D315D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CB8803F8-ED6B-4F0A-A195-3EB48EFC56D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3F99A8A5-D05C-43B1-AC38-DA9721BF376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D69D4329-4E37-4633-818D-0D5BF8BA888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60D5DDA6-384A-459D-A89C-49003E1790B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243AA52A-B5C9-42FD-AEF0-2A2711AC9C9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FD50EAEB-00B6-409A-8CAD-AE7447B6D86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0C539557-23EA-46A9-9380-3E8C9C85192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EBDE9E44-6645-4526-AAA5-F3C99150CCB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9" name="直線コネクタ 798">
          <a:extLst>
            <a:ext uri="{FF2B5EF4-FFF2-40B4-BE49-F238E27FC236}">
              <a16:creationId xmlns:a16="http://schemas.microsoft.com/office/drawing/2014/main" id="{BB9C77CD-3A66-4C13-BA3D-549EE49E234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0" name="テキスト ボックス 799">
          <a:extLst>
            <a:ext uri="{FF2B5EF4-FFF2-40B4-BE49-F238E27FC236}">
              <a16:creationId xmlns:a16="http://schemas.microsoft.com/office/drawing/2014/main" id="{3CEEBD7C-9158-4270-A4FB-C4D39D8D7C3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1" name="直線コネクタ 800">
          <a:extLst>
            <a:ext uri="{FF2B5EF4-FFF2-40B4-BE49-F238E27FC236}">
              <a16:creationId xmlns:a16="http://schemas.microsoft.com/office/drawing/2014/main" id="{55ACCD11-87C3-4CD8-A17B-CF4DDED0C3B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2" name="テキスト ボックス 801">
          <a:extLst>
            <a:ext uri="{FF2B5EF4-FFF2-40B4-BE49-F238E27FC236}">
              <a16:creationId xmlns:a16="http://schemas.microsoft.com/office/drawing/2014/main" id="{C3A8F68C-1999-4C37-A4B9-18525B2A682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3" name="直線コネクタ 802">
          <a:extLst>
            <a:ext uri="{FF2B5EF4-FFF2-40B4-BE49-F238E27FC236}">
              <a16:creationId xmlns:a16="http://schemas.microsoft.com/office/drawing/2014/main" id="{850721E5-17FD-4626-BBF6-26C075281CF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4" name="テキスト ボックス 803">
          <a:extLst>
            <a:ext uri="{FF2B5EF4-FFF2-40B4-BE49-F238E27FC236}">
              <a16:creationId xmlns:a16="http://schemas.microsoft.com/office/drawing/2014/main" id="{FA6590D4-7E75-4FF1-B6A4-1A56648B5C8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5" name="直線コネクタ 804">
          <a:extLst>
            <a:ext uri="{FF2B5EF4-FFF2-40B4-BE49-F238E27FC236}">
              <a16:creationId xmlns:a16="http://schemas.microsoft.com/office/drawing/2014/main" id="{1F2F790A-7519-47D7-BA19-B837B5C7285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6" name="テキスト ボックス 805">
          <a:extLst>
            <a:ext uri="{FF2B5EF4-FFF2-40B4-BE49-F238E27FC236}">
              <a16:creationId xmlns:a16="http://schemas.microsoft.com/office/drawing/2014/main" id="{BB45E204-BDAA-4894-906E-6E7DB52C42F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7" name="直線コネクタ 806">
          <a:extLst>
            <a:ext uri="{FF2B5EF4-FFF2-40B4-BE49-F238E27FC236}">
              <a16:creationId xmlns:a16="http://schemas.microsoft.com/office/drawing/2014/main" id="{50EA49DD-9B89-4740-861F-36FBE5F5FA4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8" name="テキスト ボックス 807">
          <a:extLst>
            <a:ext uri="{FF2B5EF4-FFF2-40B4-BE49-F238E27FC236}">
              <a16:creationId xmlns:a16="http://schemas.microsoft.com/office/drawing/2014/main" id="{2BAC12C8-5ECB-4901-B37F-63CB32A82DA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9" name="直線コネクタ 808">
          <a:extLst>
            <a:ext uri="{FF2B5EF4-FFF2-40B4-BE49-F238E27FC236}">
              <a16:creationId xmlns:a16="http://schemas.microsoft.com/office/drawing/2014/main" id="{F4461E62-6CC9-454C-826F-254D5B7B33C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0" name="テキスト ボックス 809">
          <a:extLst>
            <a:ext uri="{FF2B5EF4-FFF2-40B4-BE49-F238E27FC236}">
              <a16:creationId xmlns:a16="http://schemas.microsoft.com/office/drawing/2014/main" id="{D00434CF-B12C-4888-924E-F19AABAF616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FF28A8ED-D80A-4265-B82F-226D29F5AB6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30713EE2-2D49-4A0E-AF61-1E5C281E08E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7A1E2B8E-7F32-4C1E-9EC2-1999FC29E7B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814" name="直線コネクタ 813">
          <a:extLst>
            <a:ext uri="{FF2B5EF4-FFF2-40B4-BE49-F238E27FC236}">
              <a16:creationId xmlns:a16="http://schemas.microsoft.com/office/drawing/2014/main" id="{9B8BB9AA-7B59-4D09-B3D2-2CAFCB8C2DE0}"/>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15" name="【公民館】&#10;一人当たり面積最小値テキスト">
          <a:extLst>
            <a:ext uri="{FF2B5EF4-FFF2-40B4-BE49-F238E27FC236}">
              <a16:creationId xmlns:a16="http://schemas.microsoft.com/office/drawing/2014/main" id="{10E1181C-5EFE-473E-8C5A-D18003CB336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16" name="直線コネクタ 815">
          <a:extLst>
            <a:ext uri="{FF2B5EF4-FFF2-40B4-BE49-F238E27FC236}">
              <a16:creationId xmlns:a16="http://schemas.microsoft.com/office/drawing/2014/main" id="{F9038A54-BB6F-492F-9E17-19B0DBB318D9}"/>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817" name="【公民館】&#10;一人当たり面積最大値テキスト">
          <a:extLst>
            <a:ext uri="{FF2B5EF4-FFF2-40B4-BE49-F238E27FC236}">
              <a16:creationId xmlns:a16="http://schemas.microsoft.com/office/drawing/2014/main" id="{18C820CA-07C4-4888-8F9D-B3A806C10A1B}"/>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818" name="直線コネクタ 817">
          <a:extLst>
            <a:ext uri="{FF2B5EF4-FFF2-40B4-BE49-F238E27FC236}">
              <a16:creationId xmlns:a16="http://schemas.microsoft.com/office/drawing/2014/main" id="{2E2B5C0C-B9CA-4C75-91E7-442DCE1FA0C3}"/>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819" name="【公民館】&#10;一人当たり面積平均値テキスト">
          <a:extLst>
            <a:ext uri="{FF2B5EF4-FFF2-40B4-BE49-F238E27FC236}">
              <a16:creationId xmlns:a16="http://schemas.microsoft.com/office/drawing/2014/main" id="{AB4835C8-E0A2-4C05-9168-200B83A6F0D7}"/>
            </a:ext>
          </a:extLst>
        </xdr:cNvPr>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20" name="フローチャート: 判断 819">
          <a:extLst>
            <a:ext uri="{FF2B5EF4-FFF2-40B4-BE49-F238E27FC236}">
              <a16:creationId xmlns:a16="http://schemas.microsoft.com/office/drawing/2014/main" id="{DFA9F3ED-D8CD-4CAB-BA5B-7F71D46A5F1A}"/>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821" name="フローチャート: 判断 820">
          <a:extLst>
            <a:ext uri="{FF2B5EF4-FFF2-40B4-BE49-F238E27FC236}">
              <a16:creationId xmlns:a16="http://schemas.microsoft.com/office/drawing/2014/main" id="{1BABC811-A638-495A-AD17-D947C573B7C3}"/>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822" name="フローチャート: 判断 821">
          <a:extLst>
            <a:ext uri="{FF2B5EF4-FFF2-40B4-BE49-F238E27FC236}">
              <a16:creationId xmlns:a16="http://schemas.microsoft.com/office/drawing/2014/main" id="{4098CB09-306E-447E-9BD7-098DA5F0AE58}"/>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23" name="フローチャート: 判断 822">
          <a:extLst>
            <a:ext uri="{FF2B5EF4-FFF2-40B4-BE49-F238E27FC236}">
              <a16:creationId xmlns:a16="http://schemas.microsoft.com/office/drawing/2014/main" id="{4CF5A15A-4D9F-425E-88B4-C8EA6287134D}"/>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136434</xdr:rowOff>
    </xdr:from>
    <xdr:to>
      <xdr:col>98</xdr:col>
      <xdr:colOff>38100</xdr:colOff>
      <xdr:row>107</xdr:row>
      <xdr:rowOff>66584</xdr:rowOff>
    </xdr:to>
    <xdr:sp macro="" textlink="">
      <xdr:nvSpPr>
        <xdr:cNvPr id="824" name="フローチャート: 判断 823">
          <a:extLst>
            <a:ext uri="{FF2B5EF4-FFF2-40B4-BE49-F238E27FC236}">
              <a16:creationId xmlns:a16="http://schemas.microsoft.com/office/drawing/2014/main" id="{0841CE6F-6500-48D2-9915-43398A08C4FC}"/>
            </a:ext>
          </a:extLst>
        </xdr:cNvPr>
        <xdr:cNvSpPr/>
      </xdr:nvSpPr>
      <xdr:spPr>
        <a:xfrm>
          <a:off x="18605500" y="1831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B15891AC-FB91-409C-9764-5BF8A27F50F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2691C483-44CB-4EAE-A6BD-AE2655CFF88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9C17E3DA-FD91-459C-8602-66C13B584BD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8E729B1D-76C6-47C9-9EAD-F38D6FBD173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D521C12-26C1-4D03-8EA9-31B69411A70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7438</xdr:rowOff>
    </xdr:from>
    <xdr:to>
      <xdr:col>116</xdr:col>
      <xdr:colOff>114300</xdr:colOff>
      <xdr:row>107</xdr:row>
      <xdr:rowOff>109038</xdr:rowOff>
    </xdr:to>
    <xdr:sp macro="" textlink="">
      <xdr:nvSpPr>
        <xdr:cNvPr id="830" name="楕円 829">
          <a:extLst>
            <a:ext uri="{FF2B5EF4-FFF2-40B4-BE49-F238E27FC236}">
              <a16:creationId xmlns:a16="http://schemas.microsoft.com/office/drawing/2014/main" id="{659542BE-B1B7-4DF4-ACBF-132D6A72F480}"/>
            </a:ext>
          </a:extLst>
        </xdr:cNvPr>
        <xdr:cNvSpPr/>
      </xdr:nvSpPr>
      <xdr:spPr>
        <a:xfrm>
          <a:off x="221107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157315</xdr:rowOff>
    </xdr:from>
    <xdr:ext cx="469744" cy="259045"/>
    <xdr:sp macro="" textlink="">
      <xdr:nvSpPr>
        <xdr:cNvPr id="831" name="【公民館】&#10;一人当たり面積該当値テキスト">
          <a:extLst>
            <a:ext uri="{FF2B5EF4-FFF2-40B4-BE49-F238E27FC236}">
              <a16:creationId xmlns:a16="http://schemas.microsoft.com/office/drawing/2014/main" id="{B62D1A70-1ABF-4FDB-AE94-EAB30824543A}"/>
            </a:ext>
          </a:extLst>
        </xdr:cNvPr>
        <xdr:cNvSpPr txBox="1"/>
      </xdr:nvSpPr>
      <xdr:spPr>
        <a:xfrm>
          <a:off x="22199600"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12337</xdr:rowOff>
    </xdr:from>
    <xdr:to>
      <xdr:col>112</xdr:col>
      <xdr:colOff>38100</xdr:colOff>
      <xdr:row>107</xdr:row>
      <xdr:rowOff>113937</xdr:rowOff>
    </xdr:to>
    <xdr:sp macro="" textlink="">
      <xdr:nvSpPr>
        <xdr:cNvPr id="832" name="楕円 831">
          <a:extLst>
            <a:ext uri="{FF2B5EF4-FFF2-40B4-BE49-F238E27FC236}">
              <a16:creationId xmlns:a16="http://schemas.microsoft.com/office/drawing/2014/main" id="{7F24BDA3-0897-458C-AD22-EF767F29A029}"/>
            </a:ext>
          </a:extLst>
        </xdr:cNvPr>
        <xdr:cNvSpPr/>
      </xdr:nvSpPr>
      <xdr:spPr>
        <a:xfrm>
          <a:off x="21272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58238</xdr:rowOff>
    </xdr:from>
    <xdr:to>
      <xdr:col>116</xdr:col>
      <xdr:colOff>63500</xdr:colOff>
      <xdr:row>107</xdr:row>
      <xdr:rowOff>63137</xdr:rowOff>
    </xdr:to>
    <xdr:cxnSp macro="">
      <xdr:nvCxnSpPr>
        <xdr:cNvPr id="833" name="直線コネクタ 832">
          <a:extLst>
            <a:ext uri="{FF2B5EF4-FFF2-40B4-BE49-F238E27FC236}">
              <a16:creationId xmlns:a16="http://schemas.microsoft.com/office/drawing/2014/main" id="{574CFA0E-F2F4-455E-9D67-E74BD581E502}"/>
            </a:ext>
          </a:extLst>
        </xdr:cNvPr>
        <xdr:cNvCxnSpPr/>
      </xdr:nvCxnSpPr>
      <xdr:spPr>
        <a:xfrm flipV="1">
          <a:off x="21323300" y="18403388"/>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18869</xdr:rowOff>
    </xdr:from>
    <xdr:to>
      <xdr:col>107</xdr:col>
      <xdr:colOff>101600</xdr:colOff>
      <xdr:row>107</xdr:row>
      <xdr:rowOff>120469</xdr:rowOff>
    </xdr:to>
    <xdr:sp macro="" textlink="">
      <xdr:nvSpPr>
        <xdr:cNvPr id="834" name="楕円 833">
          <a:extLst>
            <a:ext uri="{FF2B5EF4-FFF2-40B4-BE49-F238E27FC236}">
              <a16:creationId xmlns:a16="http://schemas.microsoft.com/office/drawing/2014/main" id="{46E9F44C-3C47-48D6-9E24-529BCA427AA3}"/>
            </a:ext>
          </a:extLst>
        </xdr:cNvPr>
        <xdr:cNvSpPr/>
      </xdr:nvSpPr>
      <xdr:spPr>
        <a:xfrm>
          <a:off x="20383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63137</xdr:rowOff>
    </xdr:from>
    <xdr:to>
      <xdr:col>111</xdr:col>
      <xdr:colOff>177800</xdr:colOff>
      <xdr:row>107</xdr:row>
      <xdr:rowOff>69669</xdr:rowOff>
    </xdr:to>
    <xdr:cxnSp macro="">
      <xdr:nvCxnSpPr>
        <xdr:cNvPr id="835" name="直線コネクタ 834">
          <a:extLst>
            <a:ext uri="{FF2B5EF4-FFF2-40B4-BE49-F238E27FC236}">
              <a16:creationId xmlns:a16="http://schemas.microsoft.com/office/drawing/2014/main" id="{5FAE093E-A045-49F7-BFA8-E9D98FEBBB00}"/>
            </a:ext>
          </a:extLst>
        </xdr:cNvPr>
        <xdr:cNvCxnSpPr/>
      </xdr:nvCxnSpPr>
      <xdr:spPr>
        <a:xfrm flipV="1">
          <a:off x="20434300" y="1840828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25400</xdr:rowOff>
    </xdr:from>
    <xdr:to>
      <xdr:col>102</xdr:col>
      <xdr:colOff>165100</xdr:colOff>
      <xdr:row>107</xdr:row>
      <xdr:rowOff>127000</xdr:rowOff>
    </xdr:to>
    <xdr:sp macro="" textlink="">
      <xdr:nvSpPr>
        <xdr:cNvPr id="836" name="楕円 835">
          <a:extLst>
            <a:ext uri="{FF2B5EF4-FFF2-40B4-BE49-F238E27FC236}">
              <a16:creationId xmlns:a16="http://schemas.microsoft.com/office/drawing/2014/main" id="{8BF32AFB-AD4B-4AE5-AF89-039ECA8947BE}"/>
            </a:ext>
          </a:extLst>
        </xdr:cNvPr>
        <xdr:cNvSpPr/>
      </xdr:nvSpPr>
      <xdr:spPr>
        <a:xfrm>
          <a:off x="19494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69669</xdr:rowOff>
    </xdr:from>
    <xdr:to>
      <xdr:col>107</xdr:col>
      <xdr:colOff>50800</xdr:colOff>
      <xdr:row>107</xdr:row>
      <xdr:rowOff>76200</xdr:rowOff>
    </xdr:to>
    <xdr:cxnSp macro="">
      <xdr:nvCxnSpPr>
        <xdr:cNvPr id="837" name="直線コネクタ 836">
          <a:extLst>
            <a:ext uri="{FF2B5EF4-FFF2-40B4-BE49-F238E27FC236}">
              <a16:creationId xmlns:a16="http://schemas.microsoft.com/office/drawing/2014/main" id="{A528D40B-87BA-4BCC-8F20-1AECCA0F1653}"/>
            </a:ext>
          </a:extLst>
        </xdr:cNvPr>
        <xdr:cNvCxnSpPr/>
      </xdr:nvCxnSpPr>
      <xdr:spPr>
        <a:xfrm flipV="1">
          <a:off x="19545300" y="1841481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30299</xdr:rowOff>
    </xdr:from>
    <xdr:to>
      <xdr:col>98</xdr:col>
      <xdr:colOff>38100</xdr:colOff>
      <xdr:row>107</xdr:row>
      <xdr:rowOff>131899</xdr:rowOff>
    </xdr:to>
    <xdr:sp macro="" textlink="">
      <xdr:nvSpPr>
        <xdr:cNvPr id="838" name="楕円 837">
          <a:extLst>
            <a:ext uri="{FF2B5EF4-FFF2-40B4-BE49-F238E27FC236}">
              <a16:creationId xmlns:a16="http://schemas.microsoft.com/office/drawing/2014/main" id="{F6FD45CD-7FDC-4A57-A123-1BF2E545EE75}"/>
            </a:ext>
          </a:extLst>
        </xdr:cNvPr>
        <xdr:cNvSpPr/>
      </xdr:nvSpPr>
      <xdr:spPr>
        <a:xfrm>
          <a:off x="18605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76200</xdr:rowOff>
    </xdr:from>
    <xdr:to>
      <xdr:col>102</xdr:col>
      <xdr:colOff>114300</xdr:colOff>
      <xdr:row>107</xdr:row>
      <xdr:rowOff>81099</xdr:rowOff>
    </xdr:to>
    <xdr:cxnSp macro="">
      <xdr:nvCxnSpPr>
        <xdr:cNvPr id="839" name="直線コネクタ 838">
          <a:extLst>
            <a:ext uri="{FF2B5EF4-FFF2-40B4-BE49-F238E27FC236}">
              <a16:creationId xmlns:a16="http://schemas.microsoft.com/office/drawing/2014/main" id="{1454E489-2D7E-4D80-9FCD-C05DFF580B3B}"/>
            </a:ext>
          </a:extLst>
        </xdr:cNvPr>
        <xdr:cNvCxnSpPr/>
      </xdr:nvCxnSpPr>
      <xdr:spPr>
        <a:xfrm flipV="1">
          <a:off x="18656300" y="1842135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94541</xdr:rowOff>
    </xdr:from>
    <xdr:ext cx="469744" cy="259045"/>
    <xdr:sp macro="" textlink="">
      <xdr:nvSpPr>
        <xdr:cNvPr id="840" name="n_1aveValue【公民館】&#10;一人当たり面積">
          <a:extLst>
            <a:ext uri="{FF2B5EF4-FFF2-40B4-BE49-F238E27FC236}">
              <a16:creationId xmlns:a16="http://schemas.microsoft.com/office/drawing/2014/main" id="{45A034F4-3829-4BCA-AD57-9A4766F87CD5}"/>
            </a:ext>
          </a:extLst>
        </xdr:cNvPr>
        <xdr:cNvSpPr txBox="1"/>
      </xdr:nvSpPr>
      <xdr:spPr>
        <a:xfrm>
          <a:off x="210757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841" name="n_2aveValue【公民館】&#10;一人当たり面積">
          <a:extLst>
            <a:ext uri="{FF2B5EF4-FFF2-40B4-BE49-F238E27FC236}">
              <a16:creationId xmlns:a16="http://schemas.microsoft.com/office/drawing/2014/main" id="{9B5DDDEF-14AF-4FED-A90F-E6E4622A88D0}"/>
            </a:ext>
          </a:extLst>
        </xdr:cNvPr>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842" name="n_3aveValue【公民館】&#10;一人当たり面積">
          <a:extLst>
            <a:ext uri="{FF2B5EF4-FFF2-40B4-BE49-F238E27FC236}">
              <a16:creationId xmlns:a16="http://schemas.microsoft.com/office/drawing/2014/main" id="{2C424675-6DD9-4BA3-903B-D999F2DFD3DA}"/>
            </a:ext>
          </a:extLst>
        </xdr:cNvPr>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83111</xdr:rowOff>
    </xdr:from>
    <xdr:ext cx="469744" cy="259045"/>
    <xdr:sp macro="" textlink="">
      <xdr:nvSpPr>
        <xdr:cNvPr id="843" name="n_4aveValue【公民館】&#10;一人当たり面積">
          <a:extLst>
            <a:ext uri="{FF2B5EF4-FFF2-40B4-BE49-F238E27FC236}">
              <a16:creationId xmlns:a16="http://schemas.microsoft.com/office/drawing/2014/main" id="{E95AC0F1-4593-4626-A583-459BE98DB38A}"/>
            </a:ext>
          </a:extLst>
        </xdr:cNvPr>
        <xdr:cNvSpPr txBox="1"/>
      </xdr:nvSpPr>
      <xdr:spPr>
        <a:xfrm>
          <a:off x="18421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105064</xdr:rowOff>
    </xdr:from>
    <xdr:ext cx="469744" cy="259045"/>
    <xdr:sp macro="" textlink="">
      <xdr:nvSpPr>
        <xdr:cNvPr id="844" name="n_1mainValue【公民館】&#10;一人当たり面積">
          <a:extLst>
            <a:ext uri="{FF2B5EF4-FFF2-40B4-BE49-F238E27FC236}">
              <a16:creationId xmlns:a16="http://schemas.microsoft.com/office/drawing/2014/main" id="{C0728F50-61BB-4687-AC98-071BF085C1F3}"/>
            </a:ext>
          </a:extLst>
        </xdr:cNvPr>
        <xdr:cNvSpPr txBox="1"/>
      </xdr:nvSpPr>
      <xdr:spPr>
        <a:xfrm>
          <a:off x="21075727" y="184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111596</xdr:rowOff>
    </xdr:from>
    <xdr:ext cx="469744" cy="259045"/>
    <xdr:sp macro="" textlink="">
      <xdr:nvSpPr>
        <xdr:cNvPr id="845" name="n_2mainValue【公民館】&#10;一人当たり面積">
          <a:extLst>
            <a:ext uri="{FF2B5EF4-FFF2-40B4-BE49-F238E27FC236}">
              <a16:creationId xmlns:a16="http://schemas.microsoft.com/office/drawing/2014/main" id="{E8D1F12D-1638-4F50-9A9F-4E9E9CD0FDD9}"/>
            </a:ext>
          </a:extLst>
        </xdr:cNvPr>
        <xdr:cNvSpPr txBox="1"/>
      </xdr:nvSpPr>
      <xdr:spPr>
        <a:xfrm>
          <a:off x="2019942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118127</xdr:rowOff>
    </xdr:from>
    <xdr:ext cx="469744" cy="259045"/>
    <xdr:sp macro="" textlink="">
      <xdr:nvSpPr>
        <xdr:cNvPr id="846" name="n_3mainValue【公民館】&#10;一人当たり面積">
          <a:extLst>
            <a:ext uri="{FF2B5EF4-FFF2-40B4-BE49-F238E27FC236}">
              <a16:creationId xmlns:a16="http://schemas.microsoft.com/office/drawing/2014/main" id="{39A40820-5344-40A7-99BC-CF7FC25869AF}"/>
            </a:ext>
          </a:extLst>
        </xdr:cNvPr>
        <xdr:cNvSpPr txBox="1"/>
      </xdr:nvSpPr>
      <xdr:spPr>
        <a:xfrm>
          <a:off x="19310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123026</xdr:rowOff>
    </xdr:from>
    <xdr:ext cx="469744" cy="259045"/>
    <xdr:sp macro="" textlink="">
      <xdr:nvSpPr>
        <xdr:cNvPr id="847" name="n_4mainValue【公民館】&#10;一人当たり面積">
          <a:extLst>
            <a:ext uri="{FF2B5EF4-FFF2-40B4-BE49-F238E27FC236}">
              <a16:creationId xmlns:a16="http://schemas.microsoft.com/office/drawing/2014/main" id="{C3684E13-C67B-48C1-8007-CD09E6293E12}"/>
            </a:ext>
          </a:extLst>
        </xdr:cNvPr>
        <xdr:cNvSpPr txBox="1"/>
      </xdr:nvSpPr>
      <xdr:spPr>
        <a:xfrm>
          <a:off x="18421427" y="1846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1C875C08-6864-4C0A-B3DD-6153952B93F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0F3406DE-CFC1-4CB7-AA70-19201564785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3178C2E9-90C5-403B-91E6-BFC75F5AEDB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と比較して有形固定資産減価償却率が高くなっている施設は橋りょう・トンネル、公営住宅、認定こども園・幼稚園・保育所、学校施設である。その中でも、公営住宅と学校施設は類似団体内平均を大きく上回っている。</a:t>
          </a:r>
        </a:p>
        <a:p>
          <a:r>
            <a:rPr kumimoji="1" lang="ja-JP" altLang="en-US" sz="1300">
              <a:latin typeface="ＭＳ Ｐゴシック" panose="020B0600070205080204" pitchFamily="50" charset="-128"/>
              <a:ea typeface="ＭＳ Ｐゴシック" panose="020B0600070205080204" pitchFamily="50" charset="-128"/>
            </a:rPr>
            <a:t>公営住宅については、</a:t>
          </a:r>
          <a:r>
            <a:rPr kumimoji="1" lang="en-US" altLang="ja-JP" sz="1300">
              <a:latin typeface="ＭＳ Ｐゴシック" panose="020B0600070205080204" pitchFamily="50" charset="-128"/>
              <a:ea typeface="ＭＳ Ｐゴシック" panose="020B0600070205080204" pitchFamily="50" charset="-128"/>
            </a:rPr>
            <a:t>80.8</a:t>
          </a:r>
          <a:r>
            <a:rPr kumimoji="1" lang="ja-JP" altLang="en-US" sz="1300">
              <a:latin typeface="ＭＳ Ｐゴシック" panose="020B0600070205080204" pitchFamily="50" charset="-128"/>
              <a:ea typeface="ＭＳ Ｐゴシック" panose="020B0600070205080204" pitchFamily="50" charset="-128"/>
            </a:rPr>
            <a:t>％と類似団体内平均と比較して</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ポイント高い数値となっている。このような状況であることから、老朽化が著しい須川団地については、策定した南島原市公営住宅長寿命化計画に基づき、令和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年度より除却、更新を行うこととしている。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a:t>
          </a:r>
          <a:r>
            <a:rPr kumimoji="1" lang="en-US" altLang="ja-JP" sz="1300">
              <a:latin typeface="ＭＳ Ｐゴシック" panose="020B0600070205080204" pitchFamily="50" charset="-128"/>
              <a:ea typeface="ＭＳ Ｐゴシック" panose="020B0600070205080204" pitchFamily="50" charset="-128"/>
            </a:rPr>
            <a:t>67.3</a:t>
          </a:r>
          <a:r>
            <a:rPr kumimoji="1" lang="ja-JP" altLang="en-US" sz="1300">
              <a:latin typeface="ＭＳ Ｐゴシック" panose="020B0600070205080204" pitchFamily="50" charset="-128"/>
              <a:ea typeface="ＭＳ Ｐゴシック" panose="020B0600070205080204" pitchFamily="50" charset="-128"/>
            </a:rPr>
            <a:t>％と類似団体内平均と比較して</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ポイント高い数値となっている。令和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年度より認定こども園として、ひとつの施設に集約されることから、令和元年度より当該施設の改修に着手している。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a:t>
          </a:r>
          <a:r>
            <a:rPr kumimoji="1" lang="en-US" altLang="ja-JP" sz="1300">
              <a:latin typeface="ＭＳ Ｐゴシック" panose="020B0600070205080204" pitchFamily="50" charset="-128"/>
              <a:ea typeface="ＭＳ Ｐゴシック" panose="020B0600070205080204" pitchFamily="50" charset="-128"/>
            </a:rPr>
            <a:t>72.3</a:t>
          </a:r>
          <a:r>
            <a:rPr kumimoji="1" lang="ja-JP" altLang="en-US" sz="1300">
              <a:latin typeface="ＭＳ Ｐゴシック" panose="020B0600070205080204" pitchFamily="50" charset="-128"/>
              <a:ea typeface="ＭＳ Ｐゴシック" panose="020B0600070205080204" pitchFamily="50" charset="-128"/>
            </a:rPr>
            <a:t>％と類似団体内平均と比較して</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ポイント高い数値となっている。老朽化（築</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年）と統廃合（有家小学校、新切小学校、蒲河小学校の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校）に伴い新校舎を建設中の有家小学校は、令和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年度完成となる。その他、構造躯体の耐震化は終了しているが、全体的に老朽化が進んでるため、小学校、中学校の集約化、複合化も含めた施設の適正化に引き続き努める。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CDD3FE9-3D72-4CC0-9BA3-341EA86D6C0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ED4D2E3-E3DE-423F-B6E4-BE53E689CCF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65C602-5DCF-4295-8A8F-89EF691C2A7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EF6BE27-8F58-40CD-8E18-109C54FA7C1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F8126CF-4BBC-460D-B7DA-7BA58BDC214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CD34606-4B70-4D08-83E6-791B341C51E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7DB9681-03AB-43BE-A424-E4C5F48F558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10AE480-1187-4013-861A-3EA6DE04D29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85E10A1-3460-43DA-8F00-0C064A094BC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E30017D-42E8-4258-B915-649A70C6AFD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45,262
44,907
170.11
35,665,619
33,745,617
1,591,883
17,151,027
21,365,338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F6F741-52BC-42C6-B4F5-0B118A2E127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77C8DCF-9699-4CF7-9C0C-35B16B2940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F2D4F6-5E65-49D2-9877-B5FC0C9E163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D2CB641-9E75-4F81-94F3-C21479C5A05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800BEB-8AE5-4B0D-A3EC-B8762449074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6F74A85-2FCF-4CFA-B52A-18681D06FE0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E4F4FA5-BFD7-462D-850C-9AA7075F59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F56D4FE-91C9-403B-8372-3C34E3E4152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01D24A-E7C8-41B4-B84E-BE0E6B5B8E1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0205450-7159-437D-9FE9-5A0D6AE5184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420A7C3-20FE-4296-B7FE-F230ECF59DC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E22BD95-4678-474C-8473-8363D37EC18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0C72AAF-08DD-419F-B85B-81BF76B064E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124830B-ED2E-4423-8D32-DDFB01C5769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5864BAF-BBC8-4B43-BCDA-8DC180BDD53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998CCCD-A801-47BE-875F-AC9F5E654E9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21BF2A6-ABFE-409A-A63F-A6779997D45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1729CF0-3EB6-4822-A96F-A6BAAFF276E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B6A579D-DC01-4755-AC11-AAE826D9DF3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7CE9D99-43CC-4B83-8C96-3AD69FD2A57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DBE9D12-9FF7-4909-A225-427547E4D6C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E316543-FDC0-41C8-B304-7DECBDF043A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F6B227F-E1B4-4BC0-B065-DD588EDCDEF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9DA7A32-944F-4623-AC43-00D064D8B66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332F802-B79D-41EA-A098-9795335629C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3A2257-E35D-4900-816C-30B1954705E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736535D-8260-4B9C-92A8-DD7390562FD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AF1CF9C-72E4-4809-894A-A13201B6FD4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A8B5B4D-A4C5-4C77-8069-DF0C2E0879C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E801194-D010-4F5A-8B70-E7D057A5C78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96FBDF1-AFE7-42B5-B043-B0CCF95D11E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989ED99-5338-49EE-B8BF-AAD4095E770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1881152-F482-41AF-9022-B137A9D895B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A82D971-7CBF-4E34-9AD3-79D934CF98D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F9FA380-6B7F-407E-988A-E7E56531751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988DE47-9721-4B82-B51E-21C63C20608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7C1DBF1-76D6-4BE7-960F-B2EC9B5F0E4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DF524DF-D058-4ECE-9AC3-1342956E3CE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4F7D2A-399C-48EC-B086-9783B12A7B0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D1E184D-B396-418B-93D8-CE49231ACF8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64CC018-B882-42A3-9ED5-EF51CD4C366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AFD274FE-F21A-46D4-B90D-3887A33C846A}"/>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E2D1AEA-7616-4866-8D6B-E39B3220BCC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1A2C83F8-BFA2-4864-BE5F-D3FECC86992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DD723177-51D6-41FB-8045-7416B7E035A6}"/>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FC424B64-F2EB-4437-AB39-AA4F46E665A8}"/>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13B5C403-DD25-43A9-A6FD-EE9BFA86A065}"/>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54221670-EEF9-4EB5-91F4-B488AFE0907D}"/>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36367981-0FC4-4CDB-B4E2-0816EEAD335E}"/>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1" name="【図書館】&#10;有形固定資産減価償却率平均値テキスト">
          <a:extLst>
            <a:ext uri="{FF2B5EF4-FFF2-40B4-BE49-F238E27FC236}">
              <a16:creationId xmlns:a16="http://schemas.microsoft.com/office/drawing/2014/main" id="{34FFFB4E-69D1-4889-BB57-AE8F08F52086}"/>
            </a:ext>
          </a:extLst>
        </xdr:cNvPr>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0AD294D8-4EFB-4715-B392-DD232B134C9B}"/>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C79132B6-325C-436B-881B-39CBFE0EC4EC}"/>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id="{09037400-7B2E-459F-A5B4-C18D0AB7243F}"/>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id="{FC2E1B9A-E532-483A-9656-C0BDA128D531}"/>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57150</xdr:rowOff>
    </xdr:from>
    <xdr:to>
      <xdr:col>6</xdr:col>
      <xdr:colOff>38100</xdr:colOff>
      <xdr:row>36</xdr:row>
      <xdr:rowOff>158750</xdr:rowOff>
    </xdr:to>
    <xdr:sp macro="" textlink="">
      <xdr:nvSpPr>
        <xdr:cNvPr id="66" name="フローチャート: 判断 65">
          <a:extLst>
            <a:ext uri="{FF2B5EF4-FFF2-40B4-BE49-F238E27FC236}">
              <a16:creationId xmlns:a16="http://schemas.microsoft.com/office/drawing/2014/main" id="{184C38CC-0C58-43BA-9200-482023C8C018}"/>
            </a:ext>
          </a:extLst>
        </xdr:cNvPr>
        <xdr:cNvSpPr/>
      </xdr:nvSpPr>
      <xdr:spPr>
        <a:xfrm>
          <a:off x="10795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9966B99-8537-4B1F-B6D6-BD0C73FBC75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9A1A574-EB0E-486E-A4BE-6D73B752648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E475B03-4C6D-4181-B1BC-EE1ADCBF07E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4FB2746-919A-421B-AA71-74BB2C90A09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FFE8B69-9007-4F54-BB7F-ACE16455F78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119380</xdr:rowOff>
    </xdr:from>
    <xdr:to>
      <xdr:col>24</xdr:col>
      <xdr:colOff>114300</xdr:colOff>
      <xdr:row>36</xdr:row>
      <xdr:rowOff>49530</xdr:rowOff>
    </xdr:to>
    <xdr:sp macro="" textlink="">
      <xdr:nvSpPr>
        <xdr:cNvPr id="72" name="楕円 71">
          <a:extLst>
            <a:ext uri="{FF2B5EF4-FFF2-40B4-BE49-F238E27FC236}">
              <a16:creationId xmlns:a16="http://schemas.microsoft.com/office/drawing/2014/main" id="{D92FB039-6893-47B7-9294-DDA3EF8BD05D}"/>
            </a:ext>
          </a:extLst>
        </xdr:cNvPr>
        <xdr:cNvSpPr/>
      </xdr:nvSpPr>
      <xdr:spPr>
        <a:xfrm>
          <a:off x="45847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142257</xdr:rowOff>
    </xdr:from>
    <xdr:ext cx="405111" cy="259045"/>
    <xdr:sp macro="" textlink="">
      <xdr:nvSpPr>
        <xdr:cNvPr id="73" name="【図書館】&#10;有形固定資産減価償却率該当値テキスト">
          <a:extLst>
            <a:ext uri="{FF2B5EF4-FFF2-40B4-BE49-F238E27FC236}">
              <a16:creationId xmlns:a16="http://schemas.microsoft.com/office/drawing/2014/main" id="{139530A7-AC23-40CA-BEF7-8EDE3F95F4C1}"/>
            </a:ext>
          </a:extLst>
        </xdr:cNvPr>
        <xdr:cNvSpPr txBox="1"/>
      </xdr:nvSpPr>
      <xdr:spPr>
        <a:xfrm>
          <a:off x="4673600" y="597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93980</xdr:rowOff>
    </xdr:from>
    <xdr:to>
      <xdr:col>20</xdr:col>
      <xdr:colOff>38100</xdr:colOff>
      <xdr:row>36</xdr:row>
      <xdr:rowOff>24130</xdr:rowOff>
    </xdr:to>
    <xdr:sp macro="" textlink="">
      <xdr:nvSpPr>
        <xdr:cNvPr id="74" name="楕円 73">
          <a:extLst>
            <a:ext uri="{FF2B5EF4-FFF2-40B4-BE49-F238E27FC236}">
              <a16:creationId xmlns:a16="http://schemas.microsoft.com/office/drawing/2014/main" id="{C42664BB-67ED-43DD-91EF-B343C159BA70}"/>
            </a:ext>
          </a:extLst>
        </xdr:cNvPr>
        <xdr:cNvSpPr/>
      </xdr:nvSpPr>
      <xdr:spPr>
        <a:xfrm>
          <a:off x="3746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144780</xdr:rowOff>
    </xdr:from>
    <xdr:to>
      <xdr:col>24</xdr:col>
      <xdr:colOff>63500</xdr:colOff>
      <xdr:row>35</xdr:row>
      <xdr:rowOff>170180</xdr:rowOff>
    </xdr:to>
    <xdr:cxnSp macro="">
      <xdr:nvCxnSpPr>
        <xdr:cNvPr id="75" name="直線コネクタ 74">
          <a:extLst>
            <a:ext uri="{FF2B5EF4-FFF2-40B4-BE49-F238E27FC236}">
              <a16:creationId xmlns:a16="http://schemas.microsoft.com/office/drawing/2014/main" id="{7783BEAD-18F6-4004-8730-FC2277E9116C}"/>
            </a:ext>
          </a:extLst>
        </xdr:cNvPr>
        <xdr:cNvCxnSpPr/>
      </xdr:nvCxnSpPr>
      <xdr:spPr>
        <a:xfrm>
          <a:off x="3797300" y="614553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71120</xdr:rowOff>
    </xdr:from>
    <xdr:to>
      <xdr:col>15</xdr:col>
      <xdr:colOff>101600</xdr:colOff>
      <xdr:row>36</xdr:row>
      <xdr:rowOff>1270</xdr:rowOff>
    </xdr:to>
    <xdr:sp macro="" textlink="">
      <xdr:nvSpPr>
        <xdr:cNvPr id="76" name="楕円 75">
          <a:extLst>
            <a:ext uri="{FF2B5EF4-FFF2-40B4-BE49-F238E27FC236}">
              <a16:creationId xmlns:a16="http://schemas.microsoft.com/office/drawing/2014/main" id="{7B7C1566-3BE5-4389-98ED-36856C86BE9A}"/>
            </a:ext>
          </a:extLst>
        </xdr:cNvPr>
        <xdr:cNvSpPr/>
      </xdr:nvSpPr>
      <xdr:spPr>
        <a:xfrm>
          <a:off x="2857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121920</xdr:rowOff>
    </xdr:from>
    <xdr:to>
      <xdr:col>19</xdr:col>
      <xdr:colOff>177800</xdr:colOff>
      <xdr:row>35</xdr:row>
      <xdr:rowOff>144780</xdr:rowOff>
    </xdr:to>
    <xdr:cxnSp macro="">
      <xdr:nvCxnSpPr>
        <xdr:cNvPr id="77" name="直線コネクタ 76">
          <a:extLst>
            <a:ext uri="{FF2B5EF4-FFF2-40B4-BE49-F238E27FC236}">
              <a16:creationId xmlns:a16="http://schemas.microsoft.com/office/drawing/2014/main" id="{E1E32D96-C65D-4DBD-AC8B-D141B0603CFC}"/>
            </a:ext>
          </a:extLst>
        </xdr:cNvPr>
        <xdr:cNvCxnSpPr/>
      </xdr:nvCxnSpPr>
      <xdr:spPr>
        <a:xfrm>
          <a:off x="2908300" y="61226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45720</xdr:rowOff>
    </xdr:from>
    <xdr:to>
      <xdr:col>10</xdr:col>
      <xdr:colOff>165100</xdr:colOff>
      <xdr:row>35</xdr:row>
      <xdr:rowOff>147320</xdr:rowOff>
    </xdr:to>
    <xdr:sp macro="" textlink="">
      <xdr:nvSpPr>
        <xdr:cNvPr id="78" name="楕円 77">
          <a:extLst>
            <a:ext uri="{FF2B5EF4-FFF2-40B4-BE49-F238E27FC236}">
              <a16:creationId xmlns:a16="http://schemas.microsoft.com/office/drawing/2014/main" id="{4A3D9AC1-E2A9-4AFF-B625-84118734A7DE}"/>
            </a:ext>
          </a:extLst>
        </xdr:cNvPr>
        <xdr:cNvSpPr/>
      </xdr:nvSpPr>
      <xdr:spPr>
        <a:xfrm>
          <a:off x="1968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96520</xdr:rowOff>
    </xdr:from>
    <xdr:to>
      <xdr:col>15</xdr:col>
      <xdr:colOff>50800</xdr:colOff>
      <xdr:row>35</xdr:row>
      <xdr:rowOff>121920</xdr:rowOff>
    </xdr:to>
    <xdr:cxnSp macro="">
      <xdr:nvCxnSpPr>
        <xdr:cNvPr id="79" name="直線コネクタ 78">
          <a:extLst>
            <a:ext uri="{FF2B5EF4-FFF2-40B4-BE49-F238E27FC236}">
              <a16:creationId xmlns:a16="http://schemas.microsoft.com/office/drawing/2014/main" id="{06C04E79-7648-493F-8BE0-3B201CA99784}"/>
            </a:ext>
          </a:extLst>
        </xdr:cNvPr>
        <xdr:cNvCxnSpPr/>
      </xdr:nvCxnSpPr>
      <xdr:spPr>
        <a:xfrm>
          <a:off x="2019300" y="60972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24130</xdr:rowOff>
    </xdr:from>
    <xdr:to>
      <xdr:col>6</xdr:col>
      <xdr:colOff>38100</xdr:colOff>
      <xdr:row>35</xdr:row>
      <xdr:rowOff>125730</xdr:rowOff>
    </xdr:to>
    <xdr:sp macro="" textlink="">
      <xdr:nvSpPr>
        <xdr:cNvPr id="80" name="楕円 79">
          <a:extLst>
            <a:ext uri="{FF2B5EF4-FFF2-40B4-BE49-F238E27FC236}">
              <a16:creationId xmlns:a16="http://schemas.microsoft.com/office/drawing/2014/main" id="{E405E3A1-20E2-4F66-9572-8B33A1AE844B}"/>
            </a:ext>
          </a:extLst>
        </xdr:cNvPr>
        <xdr:cNvSpPr/>
      </xdr:nvSpPr>
      <xdr:spPr>
        <a:xfrm>
          <a:off x="1079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74930</xdr:rowOff>
    </xdr:from>
    <xdr:to>
      <xdr:col>10</xdr:col>
      <xdr:colOff>114300</xdr:colOff>
      <xdr:row>35</xdr:row>
      <xdr:rowOff>96520</xdr:rowOff>
    </xdr:to>
    <xdr:cxnSp macro="">
      <xdr:nvCxnSpPr>
        <xdr:cNvPr id="81" name="直線コネクタ 80">
          <a:extLst>
            <a:ext uri="{FF2B5EF4-FFF2-40B4-BE49-F238E27FC236}">
              <a16:creationId xmlns:a16="http://schemas.microsoft.com/office/drawing/2014/main" id="{5EE6DD0B-BC45-4543-8650-1C9970AE5D92}"/>
            </a:ext>
          </a:extLst>
        </xdr:cNvPr>
        <xdr:cNvCxnSpPr/>
      </xdr:nvCxnSpPr>
      <xdr:spPr>
        <a:xfrm>
          <a:off x="1130300" y="607568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110507</xdr:rowOff>
    </xdr:from>
    <xdr:ext cx="405111" cy="259045"/>
    <xdr:sp macro="" textlink="">
      <xdr:nvSpPr>
        <xdr:cNvPr id="82" name="n_1aveValue【図書館】&#10;有形固定資産減価償却率">
          <a:extLst>
            <a:ext uri="{FF2B5EF4-FFF2-40B4-BE49-F238E27FC236}">
              <a16:creationId xmlns:a16="http://schemas.microsoft.com/office/drawing/2014/main" id="{7FD5C404-7B77-4567-BCE8-BF0620B65DE3}"/>
            </a:ext>
          </a:extLst>
        </xdr:cNvPr>
        <xdr:cNvSpPr txBox="1"/>
      </xdr:nvSpPr>
      <xdr:spPr>
        <a:xfrm>
          <a:off x="35820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111777</xdr:rowOff>
    </xdr:from>
    <xdr:ext cx="405111" cy="259045"/>
    <xdr:sp macro="" textlink="">
      <xdr:nvSpPr>
        <xdr:cNvPr id="83" name="n_2aveValue【図書館】&#10;有形固定資産減価償却率">
          <a:extLst>
            <a:ext uri="{FF2B5EF4-FFF2-40B4-BE49-F238E27FC236}">
              <a16:creationId xmlns:a16="http://schemas.microsoft.com/office/drawing/2014/main" id="{356BE28C-7E45-4C18-B68E-11BAD2952DF3}"/>
            </a:ext>
          </a:extLst>
        </xdr:cNvPr>
        <xdr:cNvSpPr txBox="1"/>
      </xdr:nvSpPr>
      <xdr:spPr>
        <a:xfrm>
          <a:off x="2705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4" name="n_3aveValue【図書館】&#10;有形固定資産減価償却率">
          <a:extLst>
            <a:ext uri="{FF2B5EF4-FFF2-40B4-BE49-F238E27FC236}">
              <a16:creationId xmlns:a16="http://schemas.microsoft.com/office/drawing/2014/main" id="{B6DF7EC5-6EC1-4AE5-90EC-95F4D71C3274}"/>
            </a:ext>
          </a:extLst>
        </xdr:cNvPr>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149877</xdr:rowOff>
    </xdr:from>
    <xdr:ext cx="405111" cy="259045"/>
    <xdr:sp macro="" textlink="">
      <xdr:nvSpPr>
        <xdr:cNvPr id="85" name="n_4aveValue【図書館】&#10;有形固定資産減価償却率">
          <a:extLst>
            <a:ext uri="{FF2B5EF4-FFF2-40B4-BE49-F238E27FC236}">
              <a16:creationId xmlns:a16="http://schemas.microsoft.com/office/drawing/2014/main" id="{1D016A3D-D670-4C92-B6B6-53E443BBF7C3}"/>
            </a:ext>
          </a:extLst>
        </xdr:cNvPr>
        <xdr:cNvSpPr txBox="1"/>
      </xdr:nvSpPr>
      <xdr:spPr>
        <a:xfrm>
          <a:off x="927744" y="632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40657</xdr:rowOff>
    </xdr:from>
    <xdr:ext cx="405111" cy="259045"/>
    <xdr:sp macro="" textlink="">
      <xdr:nvSpPr>
        <xdr:cNvPr id="86" name="n_1mainValue【図書館】&#10;有形固定資産減価償却率">
          <a:extLst>
            <a:ext uri="{FF2B5EF4-FFF2-40B4-BE49-F238E27FC236}">
              <a16:creationId xmlns:a16="http://schemas.microsoft.com/office/drawing/2014/main" id="{C01E0F09-CDC8-4A98-A358-265E359383C2}"/>
            </a:ext>
          </a:extLst>
        </xdr:cNvPr>
        <xdr:cNvSpPr txBox="1"/>
      </xdr:nvSpPr>
      <xdr:spPr>
        <a:xfrm>
          <a:off x="35820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17797</xdr:rowOff>
    </xdr:from>
    <xdr:ext cx="405111" cy="259045"/>
    <xdr:sp macro="" textlink="">
      <xdr:nvSpPr>
        <xdr:cNvPr id="87" name="n_2mainValue【図書館】&#10;有形固定資産減価償却率">
          <a:extLst>
            <a:ext uri="{FF2B5EF4-FFF2-40B4-BE49-F238E27FC236}">
              <a16:creationId xmlns:a16="http://schemas.microsoft.com/office/drawing/2014/main" id="{76CD952D-CD6F-4035-A2FE-E4AE3DF88744}"/>
            </a:ext>
          </a:extLst>
        </xdr:cNvPr>
        <xdr:cNvSpPr txBox="1"/>
      </xdr:nvSpPr>
      <xdr:spPr>
        <a:xfrm>
          <a:off x="2705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163847</xdr:rowOff>
    </xdr:from>
    <xdr:ext cx="405111" cy="259045"/>
    <xdr:sp macro="" textlink="">
      <xdr:nvSpPr>
        <xdr:cNvPr id="88" name="n_3mainValue【図書館】&#10;有形固定資産減価償却率">
          <a:extLst>
            <a:ext uri="{FF2B5EF4-FFF2-40B4-BE49-F238E27FC236}">
              <a16:creationId xmlns:a16="http://schemas.microsoft.com/office/drawing/2014/main" id="{59E221C3-80D5-4AF5-AFF5-3E4F412FEF84}"/>
            </a:ext>
          </a:extLst>
        </xdr:cNvPr>
        <xdr:cNvSpPr txBox="1"/>
      </xdr:nvSpPr>
      <xdr:spPr>
        <a:xfrm>
          <a:off x="1816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142257</xdr:rowOff>
    </xdr:from>
    <xdr:ext cx="405111" cy="259045"/>
    <xdr:sp macro="" textlink="">
      <xdr:nvSpPr>
        <xdr:cNvPr id="89" name="n_4mainValue【図書館】&#10;有形固定資産減価償却率">
          <a:extLst>
            <a:ext uri="{FF2B5EF4-FFF2-40B4-BE49-F238E27FC236}">
              <a16:creationId xmlns:a16="http://schemas.microsoft.com/office/drawing/2014/main" id="{5B79635D-22E1-4E99-9264-9C4DAC464EBB}"/>
            </a:ext>
          </a:extLst>
        </xdr:cNvPr>
        <xdr:cNvSpPr txBox="1"/>
      </xdr:nvSpPr>
      <xdr:spPr>
        <a:xfrm>
          <a:off x="927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76A3A1D5-1027-45EA-B23F-4E3399ED196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909BDA82-AE7F-4550-A35E-81DE8B2AFF2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9D1598F4-459A-4A4A-8C56-E33F6B512EA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8CE96BEA-BF69-4BCA-AEFA-3232EAB63B5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DDB74821-AE17-4397-B1C2-2B46FDB3099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EDA8E905-59BE-40E2-87DA-AF8F443F9CA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98A9CB70-9861-4E39-B040-D79AA11508F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447B545-B4F8-48C1-BE66-BAB06C7572E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EEBBC9EF-78D9-4451-B30C-232887FCB5C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BA5CA9E8-6EEF-43BA-A7B1-77D1515A9DB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82ADB0BB-715B-4C30-B35F-E2FE736A39E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13D0C6DA-B2F3-41AA-91AE-C3CD330652F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1EB7EB13-6F0C-408C-B959-A6593D62121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2A0CC15E-FD22-449E-9665-4E7437653C0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4E4DBF1A-AF1A-4A85-BB1C-461327C9DE9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9C87B4A9-3D83-472A-ACFB-787C34E66C5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DF3449-C589-476F-8841-501BB5F7CB1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33F0B4A3-97CB-43E9-BE5F-6486B6684D7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96C89512-E4BE-4EED-86BE-B7521BDA0CF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C7360FA0-BEB4-41D0-B929-AE078EACF2B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F639EDD-1CC4-4A15-B1C6-48A384BD66A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2597664-6554-4C68-A197-BC04819BE00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BD96B6F-789C-43D9-B85B-67099D7DFCC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a:extLst>
            <a:ext uri="{FF2B5EF4-FFF2-40B4-BE49-F238E27FC236}">
              <a16:creationId xmlns:a16="http://schemas.microsoft.com/office/drawing/2014/main" id="{A3A89B05-2995-4AED-A83C-5336A780BDBF}"/>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a:extLst>
            <a:ext uri="{FF2B5EF4-FFF2-40B4-BE49-F238E27FC236}">
              <a16:creationId xmlns:a16="http://schemas.microsoft.com/office/drawing/2014/main" id="{94602FC2-FB45-48E2-8694-6A690C9891CE}"/>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a:extLst>
            <a:ext uri="{FF2B5EF4-FFF2-40B4-BE49-F238E27FC236}">
              <a16:creationId xmlns:a16="http://schemas.microsoft.com/office/drawing/2014/main" id="{A8B72457-3CFF-4EAD-83B5-7C12A0890FC4}"/>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6" name="【図書館】&#10;一人当たり面積最大値テキスト">
          <a:extLst>
            <a:ext uri="{FF2B5EF4-FFF2-40B4-BE49-F238E27FC236}">
              <a16:creationId xmlns:a16="http://schemas.microsoft.com/office/drawing/2014/main" id="{53AAB315-2939-471D-83FA-9B0854557C2C}"/>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a:extLst>
            <a:ext uri="{FF2B5EF4-FFF2-40B4-BE49-F238E27FC236}">
              <a16:creationId xmlns:a16="http://schemas.microsoft.com/office/drawing/2014/main" id="{32AB5463-5B2D-4236-9C97-F3AABAC0E3A4}"/>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18" name="【図書館】&#10;一人当たり面積平均値テキスト">
          <a:extLst>
            <a:ext uri="{FF2B5EF4-FFF2-40B4-BE49-F238E27FC236}">
              <a16:creationId xmlns:a16="http://schemas.microsoft.com/office/drawing/2014/main" id="{FADF496F-EBC3-449E-BABB-5A63C4BB9EC5}"/>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a:extLst>
            <a:ext uri="{FF2B5EF4-FFF2-40B4-BE49-F238E27FC236}">
              <a16:creationId xmlns:a16="http://schemas.microsoft.com/office/drawing/2014/main" id="{951DCE9B-5C6C-4472-98C7-FCF2754071D9}"/>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a:extLst>
            <a:ext uri="{FF2B5EF4-FFF2-40B4-BE49-F238E27FC236}">
              <a16:creationId xmlns:a16="http://schemas.microsoft.com/office/drawing/2014/main" id="{DF55B600-642B-4B89-AE7E-DEE2A06C6749}"/>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a:extLst>
            <a:ext uri="{FF2B5EF4-FFF2-40B4-BE49-F238E27FC236}">
              <a16:creationId xmlns:a16="http://schemas.microsoft.com/office/drawing/2014/main" id="{8AB2E9E2-38F8-4162-9A9F-1B41AD6EAA7B}"/>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22" name="フローチャート: 判断 121">
          <a:extLst>
            <a:ext uri="{FF2B5EF4-FFF2-40B4-BE49-F238E27FC236}">
              <a16:creationId xmlns:a16="http://schemas.microsoft.com/office/drawing/2014/main" id="{015C79B2-F5E9-45FF-AB11-FB13BE5CBCED}"/>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116840</xdr:rowOff>
    </xdr:from>
    <xdr:to>
      <xdr:col>36</xdr:col>
      <xdr:colOff>165100</xdr:colOff>
      <xdr:row>41</xdr:row>
      <xdr:rowOff>46990</xdr:rowOff>
    </xdr:to>
    <xdr:sp macro="" textlink="">
      <xdr:nvSpPr>
        <xdr:cNvPr id="123" name="フローチャート: 判断 122">
          <a:extLst>
            <a:ext uri="{FF2B5EF4-FFF2-40B4-BE49-F238E27FC236}">
              <a16:creationId xmlns:a16="http://schemas.microsoft.com/office/drawing/2014/main" id="{BDFE028F-6E85-4D75-B7E8-E94670F7CF4F}"/>
            </a:ext>
          </a:extLst>
        </xdr:cNvPr>
        <xdr:cNvSpPr/>
      </xdr:nvSpPr>
      <xdr:spPr>
        <a:xfrm>
          <a:off x="6921500" y="697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074A66D-C797-4B82-B8E0-1A598DB5E6F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737BB48-3604-4CBD-8E14-42D1038235B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CD63BD7-AD23-411E-8DC4-A6337790E7A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D3B93BC-E78F-41CF-94B2-1D03B9EB353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21EC6A5-3972-453C-82E6-D9EAA94C040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101600</xdr:rowOff>
    </xdr:from>
    <xdr:to>
      <xdr:col>55</xdr:col>
      <xdr:colOff>50800</xdr:colOff>
      <xdr:row>40</xdr:row>
      <xdr:rowOff>31750</xdr:rowOff>
    </xdr:to>
    <xdr:sp macro="" textlink="">
      <xdr:nvSpPr>
        <xdr:cNvPr id="129" name="楕円 128">
          <a:extLst>
            <a:ext uri="{FF2B5EF4-FFF2-40B4-BE49-F238E27FC236}">
              <a16:creationId xmlns:a16="http://schemas.microsoft.com/office/drawing/2014/main" id="{A08A93AB-D581-4791-AC99-FE95D0762941}"/>
            </a:ext>
          </a:extLst>
        </xdr:cNvPr>
        <xdr:cNvSpPr/>
      </xdr:nvSpPr>
      <xdr:spPr>
        <a:xfrm>
          <a:off x="104267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124477</xdr:rowOff>
    </xdr:from>
    <xdr:ext cx="469744" cy="259045"/>
    <xdr:sp macro="" textlink="">
      <xdr:nvSpPr>
        <xdr:cNvPr id="130" name="【図書館】&#10;一人当たり面積該当値テキスト">
          <a:extLst>
            <a:ext uri="{FF2B5EF4-FFF2-40B4-BE49-F238E27FC236}">
              <a16:creationId xmlns:a16="http://schemas.microsoft.com/office/drawing/2014/main" id="{835298A1-9796-429F-91B9-11A1EEBE9B7F}"/>
            </a:ext>
          </a:extLst>
        </xdr:cNvPr>
        <xdr:cNvSpPr txBox="1"/>
      </xdr:nvSpPr>
      <xdr:spPr>
        <a:xfrm>
          <a:off x="10515600"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109220</xdr:rowOff>
    </xdr:from>
    <xdr:to>
      <xdr:col>50</xdr:col>
      <xdr:colOff>165100</xdr:colOff>
      <xdr:row>40</xdr:row>
      <xdr:rowOff>39370</xdr:rowOff>
    </xdr:to>
    <xdr:sp macro="" textlink="">
      <xdr:nvSpPr>
        <xdr:cNvPr id="131" name="楕円 130">
          <a:extLst>
            <a:ext uri="{FF2B5EF4-FFF2-40B4-BE49-F238E27FC236}">
              <a16:creationId xmlns:a16="http://schemas.microsoft.com/office/drawing/2014/main" id="{62B7F530-B69D-4F15-8A27-D2EDF9743C23}"/>
            </a:ext>
          </a:extLst>
        </xdr:cNvPr>
        <xdr:cNvSpPr/>
      </xdr:nvSpPr>
      <xdr:spPr>
        <a:xfrm>
          <a:off x="9588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152400</xdr:rowOff>
    </xdr:from>
    <xdr:to>
      <xdr:col>55</xdr:col>
      <xdr:colOff>0</xdr:colOff>
      <xdr:row>39</xdr:row>
      <xdr:rowOff>160020</xdr:rowOff>
    </xdr:to>
    <xdr:cxnSp macro="">
      <xdr:nvCxnSpPr>
        <xdr:cNvPr id="132" name="直線コネクタ 131">
          <a:extLst>
            <a:ext uri="{FF2B5EF4-FFF2-40B4-BE49-F238E27FC236}">
              <a16:creationId xmlns:a16="http://schemas.microsoft.com/office/drawing/2014/main" id="{88233652-EE66-49BC-A7B9-C287DBCCAA0F}"/>
            </a:ext>
          </a:extLst>
        </xdr:cNvPr>
        <xdr:cNvCxnSpPr/>
      </xdr:nvCxnSpPr>
      <xdr:spPr>
        <a:xfrm flipV="1">
          <a:off x="9639300" y="68389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116840</xdr:rowOff>
    </xdr:from>
    <xdr:to>
      <xdr:col>46</xdr:col>
      <xdr:colOff>38100</xdr:colOff>
      <xdr:row>40</xdr:row>
      <xdr:rowOff>46990</xdr:rowOff>
    </xdr:to>
    <xdr:sp macro="" textlink="">
      <xdr:nvSpPr>
        <xdr:cNvPr id="133" name="楕円 132">
          <a:extLst>
            <a:ext uri="{FF2B5EF4-FFF2-40B4-BE49-F238E27FC236}">
              <a16:creationId xmlns:a16="http://schemas.microsoft.com/office/drawing/2014/main" id="{54C472B1-8838-45AB-B771-CA6372AED680}"/>
            </a:ext>
          </a:extLst>
        </xdr:cNvPr>
        <xdr:cNvSpPr/>
      </xdr:nvSpPr>
      <xdr:spPr>
        <a:xfrm>
          <a:off x="8699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160020</xdr:rowOff>
    </xdr:from>
    <xdr:to>
      <xdr:col>50</xdr:col>
      <xdr:colOff>114300</xdr:colOff>
      <xdr:row>39</xdr:row>
      <xdr:rowOff>167640</xdr:rowOff>
    </xdr:to>
    <xdr:cxnSp macro="">
      <xdr:nvCxnSpPr>
        <xdr:cNvPr id="134" name="直線コネクタ 133">
          <a:extLst>
            <a:ext uri="{FF2B5EF4-FFF2-40B4-BE49-F238E27FC236}">
              <a16:creationId xmlns:a16="http://schemas.microsoft.com/office/drawing/2014/main" id="{3B2DD55B-A6D2-425A-AA54-FAA14F06E5BF}"/>
            </a:ext>
          </a:extLst>
        </xdr:cNvPr>
        <xdr:cNvCxnSpPr/>
      </xdr:nvCxnSpPr>
      <xdr:spPr>
        <a:xfrm flipV="1">
          <a:off x="8750300" y="68465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124460</xdr:rowOff>
    </xdr:from>
    <xdr:to>
      <xdr:col>41</xdr:col>
      <xdr:colOff>101600</xdr:colOff>
      <xdr:row>40</xdr:row>
      <xdr:rowOff>54610</xdr:rowOff>
    </xdr:to>
    <xdr:sp macro="" textlink="">
      <xdr:nvSpPr>
        <xdr:cNvPr id="135" name="楕円 134">
          <a:extLst>
            <a:ext uri="{FF2B5EF4-FFF2-40B4-BE49-F238E27FC236}">
              <a16:creationId xmlns:a16="http://schemas.microsoft.com/office/drawing/2014/main" id="{343FF2C5-E5DB-4699-8996-3B04A8B6D198}"/>
            </a:ext>
          </a:extLst>
        </xdr:cNvPr>
        <xdr:cNvSpPr/>
      </xdr:nvSpPr>
      <xdr:spPr>
        <a:xfrm>
          <a:off x="7810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167640</xdr:rowOff>
    </xdr:from>
    <xdr:to>
      <xdr:col>45</xdr:col>
      <xdr:colOff>177800</xdr:colOff>
      <xdr:row>40</xdr:row>
      <xdr:rowOff>3810</xdr:rowOff>
    </xdr:to>
    <xdr:cxnSp macro="">
      <xdr:nvCxnSpPr>
        <xdr:cNvPr id="136" name="直線コネクタ 135">
          <a:extLst>
            <a:ext uri="{FF2B5EF4-FFF2-40B4-BE49-F238E27FC236}">
              <a16:creationId xmlns:a16="http://schemas.microsoft.com/office/drawing/2014/main" id="{567C8133-0BB9-4597-AD14-AFD569990D0A}"/>
            </a:ext>
          </a:extLst>
        </xdr:cNvPr>
        <xdr:cNvCxnSpPr/>
      </xdr:nvCxnSpPr>
      <xdr:spPr>
        <a:xfrm flipV="1">
          <a:off x="7861300" y="68541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132080</xdr:rowOff>
    </xdr:from>
    <xdr:to>
      <xdr:col>36</xdr:col>
      <xdr:colOff>165100</xdr:colOff>
      <xdr:row>40</xdr:row>
      <xdr:rowOff>62230</xdr:rowOff>
    </xdr:to>
    <xdr:sp macro="" textlink="">
      <xdr:nvSpPr>
        <xdr:cNvPr id="137" name="楕円 136">
          <a:extLst>
            <a:ext uri="{FF2B5EF4-FFF2-40B4-BE49-F238E27FC236}">
              <a16:creationId xmlns:a16="http://schemas.microsoft.com/office/drawing/2014/main" id="{C119F0FB-E3CF-4C00-AB10-E29234F7971E}"/>
            </a:ext>
          </a:extLst>
        </xdr:cNvPr>
        <xdr:cNvSpPr/>
      </xdr:nvSpPr>
      <xdr:spPr>
        <a:xfrm>
          <a:off x="6921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3810</xdr:rowOff>
    </xdr:from>
    <xdr:to>
      <xdr:col>41</xdr:col>
      <xdr:colOff>50800</xdr:colOff>
      <xdr:row>40</xdr:row>
      <xdr:rowOff>11430</xdr:rowOff>
    </xdr:to>
    <xdr:cxnSp macro="">
      <xdr:nvCxnSpPr>
        <xdr:cNvPr id="138" name="直線コネクタ 137">
          <a:extLst>
            <a:ext uri="{FF2B5EF4-FFF2-40B4-BE49-F238E27FC236}">
              <a16:creationId xmlns:a16="http://schemas.microsoft.com/office/drawing/2014/main" id="{905CF9FC-D6ED-4A0D-929F-9D8BCB50B37C}"/>
            </a:ext>
          </a:extLst>
        </xdr:cNvPr>
        <xdr:cNvCxnSpPr/>
      </xdr:nvCxnSpPr>
      <xdr:spPr>
        <a:xfrm flipV="1">
          <a:off x="6972300" y="68618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39" name="n_1aveValue【図書館】&#10;一人当たり面積">
          <a:extLst>
            <a:ext uri="{FF2B5EF4-FFF2-40B4-BE49-F238E27FC236}">
              <a16:creationId xmlns:a16="http://schemas.microsoft.com/office/drawing/2014/main" id="{769E8C66-CEAE-4890-AB3D-BC2F606DB550}"/>
            </a:ext>
          </a:extLst>
        </xdr:cNvPr>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0" name="n_2aveValue【図書館】&#10;一人当たり面積">
          <a:extLst>
            <a:ext uri="{FF2B5EF4-FFF2-40B4-BE49-F238E27FC236}">
              <a16:creationId xmlns:a16="http://schemas.microsoft.com/office/drawing/2014/main" id="{26BAB100-3BA1-4C91-9FB2-95787F0292CC}"/>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26687</xdr:rowOff>
    </xdr:from>
    <xdr:ext cx="469744" cy="259045"/>
    <xdr:sp macro="" textlink="">
      <xdr:nvSpPr>
        <xdr:cNvPr id="141" name="n_3aveValue【図書館】&#10;一人当たり面積">
          <a:extLst>
            <a:ext uri="{FF2B5EF4-FFF2-40B4-BE49-F238E27FC236}">
              <a16:creationId xmlns:a16="http://schemas.microsoft.com/office/drawing/2014/main" id="{37A78B1D-6548-4E12-8F4A-9F75903C6171}"/>
            </a:ext>
          </a:extLst>
        </xdr:cNvPr>
        <xdr:cNvSpPr txBox="1"/>
      </xdr:nvSpPr>
      <xdr:spPr>
        <a:xfrm>
          <a:off x="7626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38117</xdr:rowOff>
    </xdr:from>
    <xdr:ext cx="469744" cy="259045"/>
    <xdr:sp macro="" textlink="">
      <xdr:nvSpPr>
        <xdr:cNvPr id="142" name="n_4aveValue【図書館】&#10;一人当たり面積">
          <a:extLst>
            <a:ext uri="{FF2B5EF4-FFF2-40B4-BE49-F238E27FC236}">
              <a16:creationId xmlns:a16="http://schemas.microsoft.com/office/drawing/2014/main" id="{9EDF10EF-9881-4ABB-A3EE-5A819EACC73F}"/>
            </a:ext>
          </a:extLst>
        </xdr:cNvPr>
        <xdr:cNvSpPr txBox="1"/>
      </xdr:nvSpPr>
      <xdr:spPr>
        <a:xfrm>
          <a:off x="6737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55897</xdr:rowOff>
    </xdr:from>
    <xdr:ext cx="469744" cy="259045"/>
    <xdr:sp macro="" textlink="">
      <xdr:nvSpPr>
        <xdr:cNvPr id="143" name="n_1mainValue【図書館】&#10;一人当たり面積">
          <a:extLst>
            <a:ext uri="{FF2B5EF4-FFF2-40B4-BE49-F238E27FC236}">
              <a16:creationId xmlns:a16="http://schemas.microsoft.com/office/drawing/2014/main" id="{583D465F-C8F0-4467-B0D2-0996E693CE2B}"/>
            </a:ext>
          </a:extLst>
        </xdr:cNvPr>
        <xdr:cNvSpPr txBox="1"/>
      </xdr:nvSpPr>
      <xdr:spPr>
        <a:xfrm>
          <a:off x="939172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63517</xdr:rowOff>
    </xdr:from>
    <xdr:ext cx="469744" cy="259045"/>
    <xdr:sp macro="" textlink="">
      <xdr:nvSpPr>
        <xdr:cNvPr id="144" name="n_2mainValue【図書館】&#10;一人当たり面積">
          <a:extLst>
            <a:ext uri="{FF2B5EF4-FFF2-40B4-BE49-F238E27FC236}">
              <a16:creationId xmlns:a16="http://schemas.microsoft.com/office/drawing/2014/main" id="{0144F0B7-A683-4339-A983-49A876691606}"/>
            </a:ext>
          </a:extLst>
        </xdr:cNvPr>
        <xdr:cNvSpPr txBox="1"/>
      </xdr:nvSpPr>
      <xdr:spPr>
        <a:xfrm>
          <a:off x="8515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71137</xdr:rowOff>
    </xdr:from>
    <xdr:ext cx="469744" cy="259045"/>
    <xdr:sp macro="" textlink="">
      <xdr:nvSpPr>
        <xdr:cNvPr id="145" name="n_3mainValue【図書館】&#10;一人当たり面積">
          <a:extLst>
            <a:ext uri="{FF2B5EF4-FFF2-40B4-BE49-F238E27FC236}">
              <a16:creationId xmlns:a16="http://schemas.microsoft.com/office/drawing/2014/main" id="{648BAF22-CC10-4FEC-B00F-97821E8B0455}"/>
            </a:ext>
          </a:extLst>
        </xdr:cNvPr>
        <xdr:cNvSpPr txBox="1"/>
      </xdr:nvSpPr>
      <xdr:spPr>
        <a:xfrm>
          <a:off x="76264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78757</xdr:rowOff>
    </xdr:from>
    <xdr:ext cx="469744" cy="259045"/>
    <xdr:sp macro="" textlink="">
      <xdr:nvSpPr>
        <xdr:cNvPr id="146" name="n_4mainValue【図書館】&#10;一人当たり面積">
          <a:extLst>
            <a:ext uri="{FF2B5EF4-FFF2-40B4-BE49-F238E27FC236}">
              <a16:creationId xmlns:a16="http://schemas.microsoft.com/office/drawing/2014/main" id="{5D863B6B-37C1-4F80-B65E-530BD868695B}"/>
            </a:ext>
          </a:extLst>
        </xdr:cNvPr>
        <xdr:cNvSpPr txBox="1"/>
      </xdr:nvSpPr>
      <xdr:spPr>
        <a:xfrm>
          <a:off x="6737427" y="65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1B1255D-250D-4207-9CD6-EF3C7DCCE76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316BE2B-37FB-4502-9757-E0C8535D0FD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F918860-FC5F-4177-8F44-18ADE6E7DC3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F31FC30-B6EF-4D48-8AFB-55CAF0E42FE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4E6D4B2-E614-4B10-AB81-5F61CF0E704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C19E58C-F484-4A16-8281-17EC1915F5B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5A2D718-A54B-483C-A79B-D5DF36F5298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11F15EE-3B77-40A4-84A8-6F5C3203223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C4D8B9E1-EF95-45E0-A574-21AC8BC263A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4E36078-7D89-45A0-BF77-F35E4461F30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159B2E1-5287-4847-8B6A-AC6BD2E6C93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0B41837-1839-44A6-8F20-4FACD8104A0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B4E1AE4-3ED9-4E85-9691-039C1297112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4D6572F-B8A3-45D5-8171-10F5D557D8D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1D0FDED7-0D06-4EBF-B345-6917326313F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C4FC7854-A308-4B3F-9A0A-0D0391BA97E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DD78BC9-1756-4A0F-B8D4-95B22927D61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4593B1D-6EB0-4B48-B90F-1AD656B1C18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EFCBFE3-E119-44C8-88DB-40FFBCC6244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47E84C82-0ABD-415E-9327-773D702B9DC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D653FD49-B58B-46C4-9963-07F66F7AAEA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E0A662E3-30EF-4834-A2E0-81FE7CE596C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8ACC484-BED7-4323-8C93-055BFBD44B7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B3D6ABB-140B-4686-8DFC-9BC02038AEF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B44496BA-9C04-4676-9B1C-83542C2622D9}"/>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5A54791D-7020-4111-BC0C-0FC13C92677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3ED698E4-4F5E-4A18-B51A-10338486813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6D9068FF-E5B8-4ACC-8033-BB515920D03C}"/>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4781FB5C-D658-460B-98E0-DC5B36971166}"/>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C74253F-8E62-4A5D-A0E8-893B676F4DD7}"/>
            </a:ext>
          </a:extLst>
        </xdr:cNvPr>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a:extLst>
            <a:ext uri="{FF2B5EF4-FFF2-40B4-BE49-F238E27FC236}">
              <a16:creationId xmlns:a16="http://schemas.microsoft.com/office/drawing/2014/main" id="{E108EA90-8AA2-4538-AC30-DBA23DDEA42B}"/>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a:extLst>
            <a:ext uri="{FF2B5EF4-FFF2-40B4-BE49-F238E27FC236}">
              <a16:creationId xmlns:a16="http://schemas.microsoft.com/office/drawing/2014/main" id="{84768BC0-B09C-4142-8A2F-82C6794D8AB1}"/>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9" name="フローチャート: 判断 178">
          <a:extLst>
            <a:ext uri="{FF2B5EF4-FFF2-40B4-BE49-F238E27FC236}">
              <a16:creationId xmlns:a16="http://schemas.microsoft.com/office/drawing/2014/main" id="{E459312D-8831-4F85-B283-8258B4B0E62B}"/>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a:extLst>
            <a:ext uri="{FF2B5EF4-FFF2-40B4-BE49-F238E27FC236}">
              <a16:creationId xmlns:a16="http://schemas.microsoft.com/office/drawing/2014/main" id="{A552E0DA-FE94-40C3-87BA-44FF79CF78DA}"/>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168275</xdr:rowOff>
    </xdr:from>
    <xdr:to>
      <xdr:col>6</xdr:col>
      <xdr:colOff>38100</xdr:colOff>
      <xdr:row>60</xdr:row>
      <xdr:rowOff>98425</xdr:rowOff>
    </xdr:to>
    <xdr:sp macro="" textlink="">
      <xdr:nvSpPr>
        <xdr:cNvPr id="181" name="フローチャート: 判断 180">
          <a:extLst>
            <a:ext uri="{FF2B5EF4-FFF2-40B4-BE49-F238E27FC236}">
              <a16:creationId xmlns:a16="http://schemas.microsoft.com/office/drawing/2014/main" id="{6C16D1C6-1D19-4F9C-BF26-2EA72216BA13}"/>
            </a:ext>
          </a:extLst>
        </xdr:cNvPr>
        <xdr:cNvSpPr/>
      </xdr:nvSpPr>
      <xdr:spPr>
        <a:xfrm>
          <a:off x="1079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7E1ABC6-A179-4F3A-AB97-1424AE9AA8F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263F298-05A1-405E-9C93-A4D01E65021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18417CB-230C-461F-A48A-362D1A1B6DA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30789FD-6C02-4937-91B2-1730DD97D23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420BF13-C93B-4A9C-85B3-27381EF1BC1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141605</xdr:rowOff>
    </xdr:from>
    <xdr:to>
      <xdr:col>24</xdr:col>
      <xdr:colOff>114300</xdr:colOff>
      <xdr:row>62</xdr:row>
      <xdr:rowOff>71755</xdr:rowOff>
    </xdr:to>
    <xdr:sp macro="" textlink="">
      <xdr:nvSpPr>
        <xdr:cNvPr id="187" name="楕円 186">
          <a:extLst>
            <a:ext uri="{FF2B5EF4-FFF2-40B4-BE49-F238E27FC236}">
              <a16:creationId xmlns:a16="http://schemas.microsoft.com/office/drawing/2014/main" id="{4A4DFEFB-3A7C-4876-A557-22552CBD132D}"/>
            </a:ext>
          </a:extLst>
        </xdr:cNvPr>
        <xdr:cNvSpPr/>
      </xdr:nvSpPr>
      <xdr:spPr>
        <a:xfrm>
          <a:off x="45847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120032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59DF1FB-65DE-47F1-B171-AE4ECB541999}"/>
            </a:ext>
          </a:extLst>
        </xdr:cNvPr>
        <xdr:cNvSpPr txBox="1"/>
      </xdr:nvSpPr>
      <xdr:spPr>
        <a:xfrm>
          <a:off x="4673600"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105410</xdr:rowOff>
    </xdr:from>
    <xdr:to>
      <xdr:col>20</xdr:col>
      <xdr:colOff>38100</xdr:colOff>
      <xdr:row>62</xdr:row>
      <xdr:rowOff>35560</xdr:rowOff>
    </xdr:to>
    <xdr:sp macro="" textlink="">
      <xdr:nvSpPr>
        <xdr:cNvPr id="189" name="楕円 188">
          <a:extLst>
            <a:ext uri="{FF2B5EF4-FFF2-40B4-BE49-F238E27FC236}">
              <a16:creationId xmlns:a16="http://schemas.microsoft.com/office/drawing/2014/main" id="{CB82123E-174F-4C7C-A455-60D367873157}"/>
            </a:ext>
          </a:extLst>
        </xdr:cNvPr>
        <xdr:cNvSpPr/>
      </xdr:nvSpPr>
      <xdr:spPr>
        <a:xfrm>
          <a:off x="3746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156210</xdr:rowOff>
    </xdr:from>
    <xdr:to>
      <xdr:col>24</xdr:col>
      <xdr:colOff>63500</xdr:colOff>
      <xdr:row>62</xdr:row>
      <xdr:rowOff>20955</xdr:rowOff>
    </xdr:to>
    <xdr:cxnSp macro="">
      <xdr:nvCxnSpPr>
        <xdr:cNvPr id="190" name="直線コネクタ 189">
          <a:extLst>
            <a:ext uri="{FF2B5EF4-FFF2-40B4-BE49-F238E27FC236}">
              <a16:creationId xmlns:a16="http://schemas.microsoft.com/office/drawing/2014/main" id="{CCC79788-C98B-4701-8FE9-750131C85EDC}"/>
            </a:ext>
          </a:extLst>
        </xdr:cNvPr>
        <xdr:cNvCxnSpPr/>
      </xdr:nvCxnSpPr>
      <xdr:spPr>
        <a:xfrm>
          <a:off x="3797300" y="1061466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191" name="楕円 190">
          <a:extLst>
            <a:ext uri="{FF2B5EF4-FFF2-40B4-BE49-F238E27FC236}">
              <a16:creationId xmlns:a16="http://schemas.microsoft.com/office/drawing/2014/main" id="{E79EB26A-DCC7-4EAC-BEE8-1F652DD6D546}"/>
            </a:ext>
          </a:extLst>
        </xdr:cNvPr>
        <xdr:cNvSpPr/>
      </xdr:nvSpPr>
      <xdr:spPr>
        <a:xfrm>
          <a:off x="2857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61</xdr:row>
      <xdr:rowOff>156210</xdr:rowOff>
    </xdr:to>
    <xdr:cxnSp macro="">
      <xdr:nvCxnSpPr>
        <xdr:cNvPr id="192" name="直線コネクタ 191">
          <a:extLst>
            <a:ext uri="{FF2B5EF4-FFF2-40B4-BE49-F238E27FC236}">
              <a16:creationId xmlns:a16="http://schemas.microsoft.com/office/drawing/2014/main" id="{7C2BB533-471A-460A-B274-39DAE47AF63A}"/>
            </a:ext>
          </a:extLst>
        </xdr:cNvPr>
        <xdr:cNvCxnSpPr/>
      </xdr:nvCxnSpPr>
      <xdr:spPr>
        <a:xfrm>
          <a:off x="2908300" y="105956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73025</xdr:rowOff>
    </xdr:from>
    <xdr:to>
      <xdr:col>10</xdr:col>
      <xdr:colOff>165100</xdr:colOff>
      <xdr:row>62</xdr:row>
      <xdr:rowOff>3175</xdr:rowOff>
    </xdr:to>
    <xdr:sp macro="" textlink="">
      <xdr:nvSpPr>
        <xdr:cNvPr id="193" name="楕円 192">
          <a:extLst>
            <a:ext uri="{FF2B5EF4-FFF2-40B4-BE49-F238E27FC236}">
              <a16:creationId xmlns:a16="http://schemas.microsoft.com/office/drawing/2014/main" id="{5FA99203-CB17-4EE5-A4F6-CFC4E71A3930}"/>
            </a:ext>
          </a:extLst>
        </xdr:cNvPr>
        <xdr:cNvSpPr/>
      </xdr:nvSpPr>
      <xdr:spPr>
        <a:xfrm>
          <a:off x="1968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123825</xdr:rowOff>
    </xdr:from>
    <xdr:to>
      <xdr:col>15</xdr:col>
      <xdr:colOff>50800</xdr:colOff>
      <xdr:row>61</xdr:row>
      <xdr:rowOff>137160</xdr:rowOff>
    </xdr:to>
    <xdr:cxnSp macro="">
      <xdr:nvCxnSpPr>
        <xdr:cNvPr id="194" name="直線コネクタ 193">
          <a:extLst>
            <a:ext uri="{FF2B5EF4-FFF2-40B4-BE49-F238E27FC236}">
              <a16:creationId xmlns:a16="http://schemas.microsoft.com/office/drawing/2014/main" id="{C244973E-4370-4E48-B6DD-8F625348FA0A}"/>
            </a:ext>
          </a:extLst>
        </xdr:cNvPr>
        <xdr:cNvCxnSpPr/>
      </xdr:nvCxnSpPr>
      <xdr:spPr>
        <a:xfrm>
          <a:off x="2019300" y="105822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34925</xdr:rowOff>
    </xdr:from>
    <xdr:to>
      <xdr:col>6</xdr:col>
      <xdr:colOff>38100</xdr:colOff>
      <xdr:row>61</xdr:row>
      <xdr:rowOff>136525</xdr:rowOff>
    </xdr:to>
    <xdr:sp macro="" textlink="">
      <xdr:nvSpPr>
        <xdr:cNvPr id="195" name="楕円 194">
          <a:extLst>
            <a:ext uri="{FF2B5EF4-FFF2-40B4-BE49-F238E27FC236}">
              <a16:creationId xmlns:a16="http://schemas.microsoft.com/office/drawing/2014/main" id="{712F5A61-82D8-4CCE-8857-FA5B28C75E3D}"/>
            </a:ext>
          </a:extLst>
        </xdr:cNvPr>
        <xdr:cNvSpPr/>
      </xdr:nvSpPr>
      <xdr:spPr>
        <a:xfrm>
          <a:off x="1079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85725</xdr:rowOff>
    </xdr:from>
    <xdr:to>
      <xdr:col>10</xdr:col>
      <xdr:colOff>114300</xdr:colOff>
      <xdr:row>61</xdr:row>
      <xdr:rowOff>123825</xdr:rowOff>
    </xdr:to>
    <xdr:cxnSp macro="">
      <xdr:nvCxnSpPr>
        <xdr:cNvPr id="196" name="直線コネクタ 195">
          <a:extLst>
            <a:ext uri="{FF2B5EF4-FFF2-40B4-BE49-F238E27FC236}">
              <a16:creationId xmlns:a16="http://schemas.microsoft.com/office/drawing/2014/main" id="{35B361FC-B1E2-4047-B90E-A67F28DB6AE5}"/>
            </a:ext>
          </a:extLst>
        </xdr:cNvPr>
        <xdr:cNvCxnSpPr/>
      </xdr:nvCxnSpPr>
      <xdr:spPr>
        <a:xfrm>
          <a:off x="1130300" y="105441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97" name="n_1aveValue【体育館・プール】&#10;有形固定資産減価償却率">
          <a:extLst>
            <a:ext uri="{FF2B5EF4-FFF2-40B4-BE49-F238E27FC236}">
              <a16:creationId xmlns:a16="http://schemas.microsoft.com/office/drawing/2014/main" id="{F07DF4FB-A614-422D-808B-EA437FD77B96}"/>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98" name="n_2aveValue【体育館・プール】&#10;有形固定資産減価償却率">
          <a:extLst>
            <a:ext uri="{FF2B5EF4-FFF2-40B4-BE49-F238E27FC236}">
              <a16:creationId xmlns:a16="http://schemas.microsoft.com/office/drawing/2014/main" id="{ACE92CAF-7838-4099-81F0-4A6F02F9C818}"/>
            </a:ext>
          </a:extLst>
        </xdr:cNvPr>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9" name="n_3aveValue【体育館・プール】&#10;有形固定資産減価償却率">
          <a:extLst>
            <a:ext uri="{FF2B5EF4-FFF2-40B4-BE49-F238E27FC236}">
              <a16:creationId xmlns:a16="http://schemas.microsoft.com/office/drawing/2014/main" id="{43A42E09-F0C5-4F54-9B35-6CA236D2265E}"/>
            </a:ext>
          </a:extLst>
        </xdr:cNvPr>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114952</xdr:rowOff>
    </xdr:from>
    <xdr:ext cx="405111" cy="259045"/>
    <xdr:sp macro="" textlink="">
      <xdr:nvSpPr>
        <xdr:cNvPr id="200" name="n_4aveValue【体育館・プール】&#10;有形固定資産減価償却率">
          <a:extLst>
            <a:ext uri="{FF2B5EF4-FFF2-40B4-BE49-F238E27FC236}">
              <a16:creationId xmlns:a16="http://schemas.microsoft.com/office/drawing/2014/main" id="{40A47964-CB55-4598-9A68-847E881F9B74}"/>
            </a:ext>
          </a:extLst>
        </xdr:cNvPr>
        <xdr:cNvSpPr txBox="1"/>
      </xdr:nvSpPr>
      <xdr:spPr>
        <a:xfrm>
          <a:off x="927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26687</xdr:rowOff>
    </xdr:from>
    <xdr:ext cx="405111" cy="259045"/>
    <xdr:sp macro="" textlink="">
      <xdr:nvSpPr>
        <xdr:cNvPr id="201" name="n_1mainValue【体育館・プール】&#10;有形固定資産減価償却率">
          <a:extLst>
            <a:ext uri="{FF2B5EF4-FFF2-40B4-BE49-F238E27FC236}">
              <a16:creationId xmlns:a16="http://schemas.microsoft.com/office/drawing/2014/main" id="{F2EA1A11-1E90-49DE-96DF-E4EA1D056630}"/>
            </a:ext>
          </a:extLst>
        </xdr:cNvPr>
        <xdr:cNvSpPr txBox="1"/>
      </xdr:nvSpPr>
      <xdr:spPr>
        <a:xfrm>
          <a:off x="358204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202" name="n_2mainValue【体育館・プール】&#10;有形固定資産減価償却率">
          <a:extLst>
            <a:ext uri="{FF2B5EF4-FFF2-40B4-BE49-F238E27FC236}">
              <a16:creationId xmlns:a16="http://schemas.microsoft.com/office/drawing/2014/main" id="{1948A591-57F5-4648-9D7E-3E3D66A55BD9}"/>
            </a:ext>
          </a:extLst>
        </xdr:cNvPr>
        <xdr:cNvSpPr txBox="1"/>
      </xdr:nvSpPr>
      <xdr:spPr>
        <a:xfrm>
          <a:off x="2705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165752</xdr:rowOff>
    </xdr:from>
    <xdr:ext cx="405111" cy="259045"/>
    <xdr:sp macro="" textlink="">
      <xdr:nvSpPr>
        <xdr:cNvPr id="203" name="n_3mainValue【体育館・プール】&#10;有形固定資産減価償却率">
          <a:extLst>
            <a:ext uri="{FF2B5EF4-FFF2-40B4-BE49-F238E27FC236}">
              <a16:creationId xmlns:a16="http://schemas.microsoft.com/office/drawing/2014/main" id="{6D59177E-AE96-478C-8FEB-01D559D6B43F}"/>
            </a:ext>
          </a:extLst>
        </xdr:cNvPr>
        <xdr:cNvSpPr txBox="1"/>
      </xdr:nvSpPr>
      <xdr:spPr>
        <a:xfrm>
          <a:off x="18167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127652</xdr:rowOff>
    </xdr:from>
    <xdr:ext cx="405111" cy="259045"/>
    <xdr:sp macro="" textlink="">
      <xdr:nvSpPr>
        <xdr:cNvPr id="204" name="n_4mainValue【体育館・プール】&#10;有形固定資産減価償却率">
          <a:extLst>
            <a:ext uri="{FF2B5EF4-FFF2-40B4-BE49-F238E27FC236}">
              <a16:creationId xmlns:a16="http://schemas.microsoft.com/office/drawing/2014/main" id="{43699185-3DA2-478B-9598-C29B66016934}"/>
            </a:ext>
          </a:extLst>
        </xdr:cNvPr>
        <xdr:cNvSpPr txBox="1"/>
      </xdr:nvSpPr>
      <xdr:spPr>
        <a:xfrm>
          <a:off x="9277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A091DC8-E7C2-4D94-8DB9-DB82309FD00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EDB34FE-A873-4AA8-86FC-0A278DA2454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1361BBB-A371-4A05-915D-59C00B1AF18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C0E6431-891D-4181-8C25-5E07F505900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883DACD-8A7A-4262-9585-D7AF6949C85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C5D3973-EE17-4D79-AF2E-88A5C486644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4418421-B296-400E-8CE2-2128EAB44A4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902902A-F7D8-43B2-899A-9A0F2641BC4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335C25E-87D2-4737-96FE-B4DC3EA02EE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89F1A45-34FB-46DD-B509-500B7DFDB51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2F4A43C-7811-41CE-80C4-4CC43E69544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537C84EF-791C-48F5-AA05-EF3FA5889A4E}"/>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288E912F-521C-4A9F-86CC-91413C92EE3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0175300F-EC13-4DEA-8FC8-0EC1186D48C6}"/>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1039F64D-6DCC-4A02-BF2F-E8D7A9EEA7D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EF09ED51-3B34-4F40-AE4F-BBEB3CF9685E}"/>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59F7343-DD35-44C2-8B13-57BDB749362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D1BE94FE-810C-4BD8-9CDB-0336F3506BC5}"/>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99F931DA-A7F4-4B39-A9B7-DF276D2DF01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DB882D46-E97C-42CE-93D4-A7AC205E884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2FBCACF5-09B0-4189-A77B-527F2D11740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26" name="直線コネクタ 225">
          <a:extLst>
            <a:ext uri="{FF2B5EF4-FFF2-40B4-BE49-F238E27FC236}">
              <a16:creationId xmlns:a16="http://schemas.microsoft.com/office/drawing/2014/main" id="{9C6E7FD5-2FD3-4C80-A6F0-9A3825FA3121}"/>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27" name="【体育館・プール】&#10;一人当たり面積最小値テキスト">
          <a:extLst>
            <a:ext uri="{FF2B5EF4-FFF2-40B4-BE49-F238E27FC236}">
              <a16:creationId xmlns:a16="http://schemas.microsoft.com/office/drawing/2014/main" id="{A9810257-C806-4C2A-A326-690D73CF45F0}"/>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28" name="直線コネクタ 227">
          <a:extLst>
            <a:ext uri="{FF2B5EF4-FFF2-40B4-BE49-F238E27FC236}">
              <a16:creationId xmlns:a16="http://schemas.microsoft.com/office/drawing/2014/main" id="{510911F0-FCE4-4F96-AF5E-B54C530A4220}"/>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9" name="【体育館・プール】&#10;一人当たり面積最大値テキスト">
          <a:extLst>
            <a:ext uri="{FF2B5EF4-FFF2-40B4-BE49-F238E27FC236}">
              <a16:creationId xmlns:a16="http://schemas.microsoft.com/office/drawing/2014/main" id="{D2A4DF94-4E2B-49FA-9598-C83E3BBA17B2}"/>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30" name="直線コネクタ 229">
          <a:extLst>
            <a:ext uri="{FF2B5EF4-FFF2-40B4-BE49-F238E27FC236}">
              <a16:creationId xmlns:a16="http://schemas.microsoft.com/office/drawing/2014/main" id="{4EFA6FCB-DE1D-43A2-AD43-7CE4AD4728CB}"/>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31" name="【体育館・プール】&#10;一人当たり面積平均値テキスト">
          <a:extLst>
            <a:ext uri="{FF2B5EF4-FFF2-40B4-BE49-F238E27FC236}">
              <a16:creationId xmlns:a16="http://schemas.microsoft.com/office/drawing/2014/main" id="{7F0EDE66-DF52-4F0D-8722-AFBBA7C8C2DE}"/>
            </a:ext>
          </a:extLst>
        </xdr:cNvPr>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32" name="フローチャート: 判断 231">
          <a:extLst>
            <a:ext uri="{FF2B5EF4-FFF2-40B4-BE49-F238E27FC236}">
              <a16:creationId xmlns:a16="http://schemas.microsoft.com/office/drawing/2014/main" id="{9B470E5A-D01C-4921-B1F5-22C78608213F}"/>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33" name="フローチャート: 判断 232">
          <a:extLst>
            <a:ext uri="{FF2B5EF4-FFF2-40B4-BE49-F238E27FC236}">
              <a16:creationId xmlns:a16="http://schemas.microsoft.com/office/drawing/2014/main" id="{0CBF1D44-1298-413C-905D-3EB3095119A1}"/>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34" name="フローチャート: 判断 233">
          <a:extLst>
            <a:ext uri="{FF2B5EF4-FFF2-40B4-BE49-F238E27FC236}">
              <a16:creationId xmlns:a16="http://schemas.microsoft.com/office/drawing/2014/main" id="{BF2F40CE-81D9-4E0E-8BFA-92BA19B2CBC0}"/>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35" name="フローチャート: 判断 234">
          <a:extLst>
            <a:ext uri="{FF2B5EF4-FFF2-40B4-BE49-F238E27FC236}">
              <a16:creationId xmlns:a16="http://schemas.microsoft.com/office/drawing/2014/main" id="{B37D0D83-09C1-414A-BCAA-69972660EEAF}"/>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144882</xdr:rowOff>
    </xdr:from>
    <xdr:to>
      <xdr:col>36</xdr:col>
      <xdr:colOff>165100</xdr:colOff>
      <xdr:row>63</xdr:row>
      <xdr:rowOff>75032</xdr:rowOff>
    </xdr:to>
    <xdr:sp macro="" textlink="">
      <xdr:nvSpPr>
        <xdr:cNvPr id="236" name="フローチャート: 判断 235">
          <a:extLst>
            <a:ext uri="{FF2B5EF4-FFF2-40B4-BE49-F238E27FC236}">
              <a16:creationId xmlns:a16="http://schemas.microsoft.com/office/drawing/2014/main" id="{948C4AFA-40E1-4883-A918-C67C05DF48BC}"/>
            </a:ext>
          </a:extLst>
        </xdr:cNvPr>
        <xdr:cNvSpPr/>
      </xdr:nvSpPr>
      <xdr:spPr>
        <a:xfrm>
          <a:off x="6921500" y="1077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D09A7E2-5960-440E-8BC8-47C18FC551C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5BC897A-CF17-40F6-83DA-63C0F92E364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F222C89-C5A9-41E5-B933-443C6189D65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D983F6D-B603-4CC9-8D12-38F85F2921F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A7A974A-679B-46D6-9A2A-BF11A451356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58471</xdr:rowOff>
    </xdr:from>
    <xdr:to>
      <xdr:col>55</xdr:col>
      <xdr:colOff>50800</xdr:colOff>
      <xdr:row>62</xdr:row>
      <xdr:rowOff>160071</xdr:rowOff>
    </xdr:to>
    <xdr:sp macro="" textlink="">
      <xdr:nvSpPr>
        <xdr:cNvPr id="242" name="楕円 241">
          <a:extLst>
            <a:ext uri="{FF2B5EF4-FFF2-40B4-BE49-F238E27FC236}">
              <a16:creationId xmlns:a16="http://schemas.microsoft.com/office/drawing/2014/main" id="{1F3D94B2-26A2-4FA4-9697-F9CA8606066E}"/>
            </a:ext>
          </a:extLst>
        </xdr:cNvPr>
        <xdr:cNvSpPr/>
      </xdr:nvSpPr>
      <xdr:spPr>
        <a:xfrm>
          <a:off x="10426700" y="1068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81348</xdr:rowOff>
    </xdr:from>
    <xdr:ext cx="469744" cy="259045"/>
    <xdr:sp macro="" textlink="">
      <xdr:nvSpPr>
        <xdr:cNvPr id="243" name="【体育館・プール】&#10;一人当たり面積該当値テキスト">
          <a:extLst>
            <a:ext uri="{FF2B5EF4-FFF2-40B4-BE49-F238E27FC236}">
              <a16:creationId xmlns:a16="http://schemas.microsoft.com/office/drawing/2014/main" id="{8B0680E7-B745-4DFE-A1AC-DD6750B80901}"/>
            </a:ext>
          </a:extLst>
        </xdr:cNvPr>
        <xdr:cNvSpPr txBox="1"/>
      </xdr:nvSpPr>
      <xdr:spPr>
        <a:xfrm>
          <a:off x="10515600" y="1053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63043</xdr:rowOff>
    </xdr:from>
    <xdr:to>
      <xdr:col>50</xdr:col>
      <xdr:colOff>165100</xdr:colOff>
      <xdr:row>62</xdr:row>
      <xdr:rowOff>164643</xdr:rowOff>
    </xdr:to>
    <xdr:sp macro="" textlink="">
      <xdr:nvSpPr>
        <xdr:cNvPr id="244" name="楕円 243">
          <a:extLst>
            <a:ext uri="{FF2B5EF4-FFF2-40B4-BE49-F238E27FC236}">
              <a16:creationId xmlns:a16="http://schemas.microsoft.com/office/drawing/2014/main" id="{D1AD4553-0AC5-4F65-9CBF-5D00A4136D7C}"/>
            </a:ext>
          </a:extLst>
        </xdr:cNvPr>
        <xdr:cNvSpPr/>
      </xdr:nvSpPr>
      <xdr:spPr>
        <a:xfrm>
          <a:off x="9588500" y="1069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109271</xdr:rowOff>
    </xdr:from>
    <xdr:to>
      <xdr:col>55</xdr:col>
      <xdr:colOff>0</xdr:colOff>
      <xdr:row>62</xdr:row>
      <xdr:rowOff>113843</xdr:rowOff>
    </xdr:to>
    <xdr:cxnSp macro="">
      <xdr:nvCxnSpPr>
        <xdr:cNvPr id="245" name="直線コネクタ 244">
          <a:extLst>
            <a:ext uri="{FF2B5EF4-FFF2-40B4-BE49-F238E27FC236}">
              <a16:creationId xmlns:a16="http://schemas.microsoft.com/office/drawing/2014/main" id="{4EE9463B-8175-4C90-A2EF-F3DDD54AAF53}"/>
            </a:ext>
          </a:extLst>
        </xdr:cNvPr>
        <xdr:cNvCxnSpPr/>
      </xdr:nvCxnSpPr>
      <xdr:spPr>
        <a:xfrm flipV="1">
          <a:off x="9639300" y="1073917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67614</xdr:rowOff>
    </xdr:from>
    <xdr:to>
      <xdr:col>46</xdr:col>
      <xdr:colOff>38100</xdr:colOff>
      <xdr:row>62</xdr:row>
      <xdr:rowOff>169214</xdr:rowOff>
    </xdr:to>
    <xdr:sp macro="" textlink="">
      <xdr:nvSpPr>
        <xdr:cNvPr id="246" name="楕円 245">
          <a:extLst>
            <a:ext uri="{FF2B5EF4-FFF2-40B4-BE49-F238E27FC236}">
              <a16:creationId xmlns:a16="http://schemas.microsoft.com/office/drawing/2014/main" id="{E31DAEA7-B52D-4BDE-AAB4-16968FCA283A}"/>
            </a:ext>
          </a:extLst>
        </xdr:cNvPr>
        <xdr:cNvSpPr/>
      </xdr:nvSpPr>
      <xdr:spPr>
        <a:xfrm>
          <a:off x="8699500" y="1069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113843</xdr:rowOff>
    </xdr:from>
    <xdr:to>
      <xdr:col>50</xdr:col>
      <xdr:colOff>114300</xdr:colOff>
      <xdr:row>62</xdr:row>
      <xdr:rowOff>118414</xdr:rowOff>
    </xdr:to>
    <xdr:cxnSp macro="">
      <xdr:nvCxnSpPr>
        <xdr:cNvPr id="247" name="直線コネクタ 246">
          <a:extLst>
            <a:ext uri="{FF2B5EF4-FFF2-40B4-BE49-F238E27FC236}">
              <a16:creationId xmlns:a16="http://schemas.microsoft.com/office/drawing/2014/main" id="{CE88AC22-E3BA-41BB-8D5A-23DFAA71E860}"/>
            </a:ext>
          </a:extLst>
        </xdr:cNvPr>
        <xdr:cNvCxnSpPr/>
      </xdr:nvCxnSpPr>
      <xdr:spPr>
        <a:xfrm flipV="1">
          <a:off x="8750300" y="10743743"/>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72187</xdr:rowOff>
    </xdr:from>
    <xdr:to>
      <xdr:col>41</xdr:col>
      <xdr:colOff>101600</xdr:colOff>
      <xdr:row>63</xdr:row>
      <xdr:rowOff>2337</xdr:rowOff>
    </xdr:to>
    <xdr:sp macro="" textlink="">
      <xdr:nvSpPr>
        <xdr:cNvPr id="248" name="楕円 247">
          <a:extLst>
            <a:ext uri="{FF2B5EF4-FFF2-40B4-BE49-F238E27FC236}">
              <a16:creationId xmlns:a16="http://schemas.microsoft.com/office/drawing/2014/main" id="{AA9F3383-4D92-4E5F-972E-D8FC4586F20F}"/>
            </a:ext>
          </a:extLst>
        </xdr:cNvPr>
        <xdr:cNvSpPr/>
      </xdr:nvSpPr>
      <xdr:spPr>
        <a:xfrm>
          <a:off x="7810500" y="1070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118414</xdr:rowOff>
    </xdr:from>
    <xdr:to>
      <xdr:col>45</xdr:col>
      <xdr:colOff>177800</xdr:colOff>
      <xdr:row>62</xdr:row>
      <xdr:rowOff>122987</xdr:rowOff>
    </xdr:to>
    <xdr:cxnSp macro="">
      <xdr:nvCxnSpPr>
        <xdr:cNvPr id="249" name="直線コネクタ 248">
          <a:extLst>
            <a:ext uri="{FF2B5EF4-FFF2-40B4-BE49-F238E27FC236}">
              <a16:creationId xmlns:a16="http://schemas.microsoft.com/office/drawing/2014/main" id="{F84B54CA-37A4-4ADF-8F42-EFB2E3FD28AE}"/>
            </a:ext>
          </a:extLst>
        </xdr:cNvPr>
        <xdr:cNvCxnSpPr/>
      </xdr:nvCxnSpPr>
      <xdr:spPr>
        <a:xfrm flipV="1">
          <a:off x="7861300" y="10748314"/>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75387</xdr:rowOff>
    </xdr:from>
    <xdr:to>
      <xdr:col>36</xdr:col>
      <xdr:colOff>165100</xdr:colOff>
      <xdr:row>63</xdr:row>
      <xdr:rowOff>5537</xdr:rowOff>
    </xdr:to>
    <xdr:sp macro="" textlink="">
      <xdr:nvSpPr>
        <xdr:cNvPr id="250" name="楕円 249">
          <a:extLst>
            <a:ext uri="{FF2B5EF4-FFF2-40B4-BE49-F238E27FC236}">
              <a16:creationId xmlns:a16="http://schemas.microsoft.com/office/drawing/2014/main" id="{ECE8B500-25B1-4678-AC27-C2C44F43FB71}"/>
            </a:ext>
          </a:extLst>
        </xdr:cNvPr>
        <xdr:cNvSpPr/>
      </xdr:nvSpPr>
      <xdr:spPr>
        <a:xfrm>
          <a:off x="6921500" y="1070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122987</xdr:rowOff>
    </xdr:from>
    <xdr:to>
      <xdr:col>41</xdr:col>
      <xdr:colOff>50800</xdr:colOff>
      <xdr:row>62</xdr:row>
      <xdr:rowOff>126187</xdr:rowOff>
    </xdr:to>
    <xdr:cxnSp macro="">
      <xdr:nvCxnSpPr>
        <xdr:cNvPr id="251" name="直線コネクタ 250">
          <a:extLst>
            <a:ext uri="{FF2B5EF4-FFF2-40B4-BE49-F238E27FC236}">
              <a16:creationId xmlns:a16="http://schemas.microsoft.com/office/drawing/2014/main" id="{FB30A2A7-C931-4487-AE57-F8A0403A5D66}"/>
            </a:ext>
          </a:extLst>
        </xdr:cNvPr>
        <xdr:cNvCxnSpPr/>
      </xdr:nvCxnSpPr>
      <xdr:spPr>
        <a:xfrm flipV="1">
          <a:off x="6972300" y="1075288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52" name="n_1aveValue【体育館・プール】&#10;一人当たり面積">
          <a:extLst>
            <a:ext uri="{FF2B5EF4-FFF2-40B4-BE49-F238E27FC236}">
              <a16:creationId xmlns:a16="http://schemas.microsoft.com/office/drawing/2014/main" id="{4A952870-51EF-475A-A793-8B6E151DCBBE}"/>
            </a:ext>
          </a:extLst>
        </xdr:cNvPr>
        <xdr:cNvSpPr txBox="1"/>
      </xdr:nvSpPr>
      <xdr:spPr>
        <a:xfrm>
          <a:off x="9391727"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53" name="n_2aveValue【体育館・プール】&#10;一人当たり面積">
          <a:extLst>
            <a:ext uri="{FF2B5EF4-FFF2-40B4-BE49-F238E27FC236}">
              <a16:creationId xmlns:a16="http://schemas.microsoft.com/office/drawing/2014/main" id="{5ABAB856-C449-415F-BFAE-4CB1C86F8207}"/>
            </a:ext>
          </a:extLst>
        </xdr:cNvPr>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64330</xdr:rowOff>
    </xdr:from>
    <xdr:ext cx="469744" cy="259045"/>
    <xdr:sp macro="" textlink="">
      <xdr:nvSpPr>
        <xdr:cNvPr id="254" name="n_3aveValue【体育館・プール】&#10;一人当たり面積">
          <a:extLst>
            <a:ext uri="{FF2B5EF4-FFF2-40B4-BE49-F238E27FC236}">
              <a16:creationId xmlns:a16="http://schemas.microsoft.com/office/drawing/2014/main" id="{CF805D68-E7F5-42AA-83EC-FF4A6FCBF637}"/>
            </a:ext>
          </a:extLst>
        </xdr:cNvPr>
        <xdr:cNvSpPr txBox="1"/>
      </xdr:nvSpPr>
      <xdr:spPr>
        <a:xfrm>
          <a:off x="7626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66159</xdr:rowOff>
    </xdr:from>
    <xdr:ext cx="469744" cy="259045"/>
    <xdr:sp macro="" textlink="">
      <xdr:nvSpPr>
        <xdr:cNvPr id="255" name="n_4aveValue【体育館・プール】&#10;一人当たり面積">
          <a:extLst>
            <a:ext uri="{FF2B5EF4-FFF2-40B4-BE49-F238E27FC236}">
              <a16:creationId xmlns:a16="http://schemas.microsoft.com/office/drawing/2014/main" id="{A35137ED-FDD9-44E4-9E63-4BF47BF7159C}"/>
            </a:ext>
          </a:extLst>
        </xdr:cNvPr>
        <xdr:cNvSpPr txBox="1"/>
      </xdr:nvSpPr>
      <xdr:spPr>
        <a:xfrm>
          <a:off x="6737427" y="1086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9720</xdr:rowOff>
    </xdr:from>
    <xdr:ext cx="469744" cy="259045"/>
    <xdr:sp macro="" textlink="">
      <xdr:nvSpPr>
        <xdr:cNvPr id="256" name="n_1mainValue【体育館・プール】&#10;一人当たり面積">
          <a:extLst>
            <a:ext uri="{FF2B5EF4-FFF2-40B4-BE49-F238E27FC236}">
              <a16:creationId xmlns:a16="http://schemas.microsoft.com/office/drawing/2014/main" id="{DCE6C566-82A0-4CDF-ABC0-7CE94003801B}"/>
            </a:ext>
          </a:extLst>
        </xdr:cNvPr>
        <xdr:cNvSpPr txBox="1"/>
      </xdr:nvSpPr>
      <xdr:spPr>
        <a:xfrm>
          <a:off x="9391727" y="1046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14291</xdr:rowOff>
    </xdr:from>
    <xdr:ext cx="469744" cy="259045"/>
    <xdr:sp macro="" textlink="">
      <xdr:nvSpPr>
        <xdr:cNvPr id="257" name="n_2mainValue【体育館・プール】&#10;一人当たり面積">
          <a:extLst>
            <a:ext uri="{FF2B5EF4-FFF2-40B4-BE49-F238E27FC236}">
              <a16:creationId xmlns:a16="http://schemas.microsoft.com/office/drawing/2014/main" id="{055ED157-5F25-4B40-9D2A-647A8E45FE1A}"/>
            </a:ext>
          </a:extLst>
        </xdr:cNvPr>
        <xdr:cNvSpPr txBox="1"/>
      </xdr:nvSpPr>
      <xdr:spPr>
        <a:xfrm>
          <a:off x="8515427" y="1047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18864</xdr:rowOff>
    </xdr:from>
    <xdr:ext cx="469744" cy="259045"/>
    <xdr:sp macro="" textlink="">
      <xdr:nvSpPr>
        <xdr:cNvPr id="258" name="n_3mainValue【体育館・プール】&#10;一人当たり面積">
          <a:extLst>
            <a:ext uri="{FF2B5EF4-FFF2-40B4-BE49-F238E27FC236}">
              <a16:creationId xmlns:a16="http://schemas.microsoft.com/office/drawing/2014/main" id="{F4A110A8-2BB5-4E96-A5B6-5CB20CC9B47F}"/>
            </a:ext>
          </a:extLst>
        </xdr:cNvPr>
        <xdr:cNvSpPr txBox="1"/>
      </xdr:nvSpPr>
      <xdr:spPr>
        <a:xfrm>
          <a:off x="7626427" y="1047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22064</xdr:rowOff>
    </xdr:from>
    <xdr:ext cx="469744" cy="259045"/>
    <xdr:sp macro="" textlink="">
      <xdr:nvSpPr>
        <xdr:cNvPr id="259" name="n_4mainValue【体育館・プール】&#10;一人当たり面積">
          <a:extLst>
            <a:ext uri="{FF2B5EF4-FFF2-40B4-BE49-F238E27FC236}">
              <a16:creationId xmlns:a16="http://schemas.microsoft.com/office/drawing/2014/main" id="{4C805A9C-05E9-4B88-BC26-D2150B65F3D2}"/>
            </a:ext>
          </a:extLst>
        </xdr:cNvPr>
        <xdr:cNvSpPr txBox="1"/>
      </xdr:nvSpPr>
      <xdr:spPr>
        <a:xfrm>
          <a:off x="6737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F8A04AEA-995F-4D97-BDF9-7DCE24338D8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ABFAE2F0-7126-490B-899D-1C82F9557CE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1190622F-6E6C-4CFE-9321-CC6909B32EA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CF1DA7B8-6F57-4148-BE75-89C88666956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8FDC69DA-5ABC-4340-B298-AC966B4738C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CCFBA03F-37EC-46E0-B332-D18B4BD9045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1C992CB4-9B79-49F2-AB8D-AC23174874C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5B25401D-0476-4C36-BFDE-872DE5FD96F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362C0188-EED5-4D59-B053-8D7F632287B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4340B89A-E7C5-47C4-AD8B-C0CF73A8404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F96DE10F-1DC6-4510-8488-92C0203E8A3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9EB7A8F6-2F2B-4AC0-9662-318D2CEE18B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FA7357E8-268D-4C98-BE65-8B65B125B2F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9020D16E-F4DE-464D-8B10-2D20C5B0750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3F1E4FDF-02EA-4951-AFA6-FCECB999A4B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A6F8A5B5-B881-482B-8217-F2F0A6DC132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31E035D1-6B36-4BC4-90C7-16A98A1E4E5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FBB2A504-54AB-4542-9258-54D9D96E47F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8D73F18D-FE3B-4966-907E-47CE8352BD7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CFC7D4AE-16E2-48E9-A28B-EF7DC58736B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49162F78-CC9E-4A46-A6B9-7E62F21B042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7CA09491-BBD0-4E4C-892E-51C24115EFA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62CF0CE8-8E89-40E9-BC73-0D5831B26F1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E4EE268D-4F9D-48C4-9ECE-FDBEC13ACEB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5E374800-0A47-4B6C-9D4C-7A9918F829FB}"/>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E54969B3-7DED-47B8-BA73-D3558180795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9AA8530D-9467-4064-9EAA-D067BD4B94B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52E9B707-2DB1-463C-9E72-1896FBD33778}"/>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88" name="直線コネクタ 287">
          <a:extLst>
            <a:ext uri="{FF2B5EF4-FFF2-40B4-BE49-F238E27FC236}">
              <a16:creationId xmlns:a16="http://schemas.microsoft.com/office/drawing/2014/main" id="{7E5AF95A-85BE-4F07-96A2-BBA42440231F}"/>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303321A2-7021-4D24-AD3D-05B0858199F8}"/>
            </a:ext>
          </a:extLst>
        </xdr:cNvPr>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90" name="フローチャート: 判断 289">
          <a:extLst>
            <a:ext uri="{FF2B5EF4-FFF2-40B4-BE49-F238E27FC236}">
              <a16:creationId xmlns:a16="http://schemas.microsoft.com/office/drawing/2014/main" id="{05268DC0-8112-4BBC-A9E1-465180E67ACC}"/>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1" name="フローチャート: 判断 290">
          <a:extLst>
            <a:ext uri="{FF2B5EF4-FFF2-40B4-BE49-F238E27FC236}">
              <a16:creationId xmlns:a16="http://schemas.microsoft.com/office/drawing/2014/main" id="{A112A7DE-45E6-49E7-98C7-B174C20DF76C}"/>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2" name="フローチャート: 判断 291">
          <a:extLst>
            <a:ext uri="{FF2B5EF4-FFF2-40B4-BE49-F238E27FC236}">
              <a16:creationId xmlns:a16="http://schemas.microsoft.com/office/drawing/2014/main" id="{D73F9B3F-5DA3-4FAC-BFDD-2F4FB20748A6}"/>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3" name="フローチャート: 判断 292">
          <a:extLst>
            <a:ext uri="{FF2B5EF4-FFF2-40B4-BE49-F238E27FC236}">
              <a16:creationId xmlns:a16="http://schemas.microsoft.com/office/drawing/2014/main" id="{3B40B1EC-C90A-4D01-93EC-FC4A075B3A9F}"/>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166370</xdr:rowOff>
    </xdr:from>
    <xdr:to>
      <xdr:col>6</xdr:col>
      <xdr:colOff>38100</xdr:colOff>
      <xdr:row>81</xdr:row>
      <xdr:rowOff>96520</xdr:rowOff>
    </xdr:to>
    <xdr:sp macro="" textlink="">
      <xdr:nvSpPr>
        <xdr:cNvPr id="294" name="フローチャート: 判断 293">
          <a:extLst>
            <a:ext uri="{FF2B5EF4-FFF2-40B4-BE49-F238E27FC236}">
              <a16:creationId xmlns:a16="http://schemas.microsoft.com/office/drawing/2014/main" id="{22424E06-6DC0-4645-AAFE-1AD29FDFEB53}"/>
            </a:ext>
          </a:extLst>
        </xdr:cNvPr>
        <xdr:cNvSpPr/>
      </xdr:nvSpPr>
      <xdr:spPr>
        <a:xfrm>
          <a:off x="1079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74EA0F3-3AE2-4624-AB29-550DA36DF68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ED98463-C7EF-42B8-BA57-10744CC880F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B36622C-CFB1-4CA8-9D4D-703B83A5BE9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7B3F377-D0D1-41C6-8898-F8A958D1855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636A244-56C3-4E71-85F4-F02621EAD6E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300" name="楕円 299">
          <a:extLst>
            <a:ext uri="{FF2B5EF4-FFF2-40B4-BE49-F238E27FC236}">
              <a16:creationId xmlns:a16="http://schemas.microsoft.com/office/drawing/2014/main" id="{7CE9D44A-EF29-4704-850D-6E67052C5324}"/>
            </a:ext>
          </a:extLst>
        </xdr:cNvPr>
        <xdr:cNvSpPr/>
      </xdr:nvSpPr>
      <xdr:spPr>
        <a:xfrm>
          <a:off x="4584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62882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C9264908-36D8-43F7-882A-1C4B5985885C}"/>
            </a:ext>
          </a:extLst>
        </xdr:cNvPr>
        <xdr:cNvSpPr txBox="1"/>
      </xdr:nvSpPr>
      <xdr:spPr>
        <a:xfrm>
          <a:off x="4673600"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40639</xdr:rowOff>
    </xdr:from>
    <xdr:to>
      <xdr:col>20</xdr:col>
      <xdr:colOff>38100</xdr:colOff>
      <xdr:row>82</xdr:row>
      <xdr:rowOff>142239</xdr:rowOff>
    </xdr:to>
    <xdr:sp macro="" textlink="">
      <xdr:nvSpPr>
        <xdr:cNvPr id="302" name="楕円 301">
          <a:extLst>
            <a:ext uri="{FF2B5EF4-FFF2-40B4-BE49-F238E27FC236}">
              <a16:creationId xmlns:a16="http://schemas.microsoft.com/office/drawing/2014/main" id="{C6EAE331-95BD-4054-962A-40713DCEB210}"/>
            </a:ext>
          </a:extLst>
        </xdr:cNvPr>
        <xdr:cNvSpPr/>
      </xdr:nvSpPr>
      <xdr:spPr>
        <a:xfrm>
          <a:off x="3746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91439</xdr:rowOff>
    </xdr:from>
    <xdr:to>
      <xdr:col>24</xdr:col>
      <xdr:colOff>63500</xdr:colOff>
      <xdr:row>82</xdr:row>
      <xdr:rowOff>135255</xdr:rowOff>
    </xdr:to>
    <xdr:cxnSp macro="">
      <xdr:nvCxnSpPr>
        <xdr:cNvPr id="303" name="直線コネクタ 302">
          <a:extLst>
            <a:ext uri="{FF2B5EF4-FFF2-40B4-BE49-F238E27FC236}">
              <a16:creationId xmlns:a16="http://schemas.microsoft.com/office/drawing/2014/main" id="{4D2B9C8B-419D-418A-BEE3-1305B437AD17}"/>
            </a:ext>
          </a:extLst>
        </xdr:cNvPr>
        <xdr:cNvCxnSpPr/>
      </xdr:nvCxnSpPr>
      <xdr:spPr>
        <a:xfrm>
          <a:off x="3797300" y="1415033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168275</xdr:rowOff>
    </xdr:from>
    <xdr:to>
      <xdr:col>15</xdr:col>
      <xdr:colOff>101600</xdr:colOff>
      <xdr:row>82</xdr:row>
      <xdr:rowOff>98425</xdr:rowOff>
    </xdr:to>
    <xdr:sp macro="" textlink="">
      <xdr:nvSpPr>
        <xdr:cNvPr id="304" name="楕円 303">
          <a:extLst>
            <a:ext uri="{FF2B5EF4-FFF2-40B4-BE49-F238E27FC236}">
              <a16:creationId xmlns:a16="http://schemas.microsoft.com/office/drawing/2014/main" id="{8C2A937D-44C9-49EA-B6E5-D8810D01BE35}"/>
            </a:ext>
          </a:extLst>
        </xdr:cNvPr>
        <xdr:cNvSpPr/>
      </xdr:nvSpPr>
      <xdr:spPr>
        <a:xfrm>
          <a:off x="2857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47625</xdr:rowOff>
    </xdr:from>
    <xdr:to>
      <xdr:col>19</xdr:col>
      <xdr:colOff>177800</xdr:colOff>
      <xdr:row>82</xdr:row>
      <xdr:rowOff>91439</xdr:rowOff>
    </xdr:to>
    <xdr:cxnSp macro="">
      <xdr:nvCxnSpPr>
        <xdr:cNvPr id="305" name="直線コネクタ 304">
          <a:extLst>
            <a:ext uri="{FF2B5EF4-FFF2-40B4-BE49-F238E27FC236}">
              <a16:creationId xmlns:a16="http://schemas.microsoft.com/office/drawing/2014/main" id="{7176D2FF-576B-48B6-A5F2-A4BC4F0E75A0}"/>
            </a:ext>
          </a:extLst>
        </xdr:cNvPr>
        <xdr:cNvCxnSpPr/>
      </xdr:nvCxnSpPr>
      <xdr:spPr>
        <a:xfrm>
          <a:off x="2908300" y="141065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126364</xdr:rowOff>
    </xdr:from>
    <xdr:to>
      <xdr:col>10</xdr:col>
      <xdr:colOff>165100</xdr:colOff>
      <xdr:row>82</xdr:row>
      <xdr:rowOff>56514</xdr:rowOff>
    </xdr:to>
    <xdr:sp macro="" textlink="">
      <xdr:nvSpPr>
        <xdr:cNvPr id="306" name="楕円 305">
          <a:extLst>
            <a:ext uri="{FF2B5EF4-FFF2-40B4-BE49-F238E27FC236}">
              <a16:creationId xmlns:a16="http://schemas.microsoft.com/office/drawing/2014/main" id="{CA539681-6A1A-4406-B62B-5F67EECB3827}"/>
            </a:ext>
          </a:extLst>
        </xdr:cNvPr>
        <xdr:cNvSpPr/>
      </xdr:nvSpPr>
      <xdr:spPr>
        <a:xfrm>
          <a:off x="1968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5714</xdr:rowOff>
    </xdr:from>
    <xdr:to>
      <xdr:col>15</xdr:col>
      <xdr:colOff>50800</xdr:colOff>
      <xdr:row>82</xdr:row>
      <xdr:rowOff>47625</xdr:rowOff>
    </xdr:to>
    <xdr:cxnSp macro="">
      <xdr:nvCxnSpPr>
        <xdr:cNvPr id="307" name="直線コネクタ 306">
          <a:extLst>
            <a:ext uri="{FF2B5EF4-FFF2-40B4-BE49-F238E27FC236}">
              <a16:creationId xmlns:a16="http://schemas.microsoft.com/office/drawing/2014/main" id="{036A78C0-ABFD-4FE5-872F-AAD93CCCA819}"/>
            </a:ext>
          </a:extLst>
        </xdr:cNvPr>
        <xdr:cNvCxnSpPr/>
      </xdr:nvCxnSpPr>
      <xdr:spPr>
        <a:xfrm>
          <a:off x="2019300" y="140646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84455</xdr:rowOff>
    </xdr:from>
    <xdr:to>
      <xdr:col>6</xdr:col>
      <xdr:colOff>38100</xdr:colOff>
      <xdr:row>82</xdr:row>
      <xdr:rowOff>14605</xdr:rowOff>
    </xdr:to>
    <xdr:sp macro="" textlink="">
      <xdr:nvSpPr>
        <xdr:cNvPr id="308" name="楕円 307">
          <a:extLst>
            <a:ext uri="{FF2B5EF4-FFF2-40B4-BE49-F238E27FC236}">
              <a16:creationId xmlns:a16="http://schemas.microsoft.com/office/drawing/2014/main" id="{D7198813-4928-47A8-9D56-4DD369729D84}"/>
            </a:ext>
          </a:extLst>
        </xdr:cNvPr>
        <xdr:cNvSpPr/>
      </xdr:nvSpPr>
      <xdr:spPr>
        <a:xfrm>
          <a:off x="1079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135255</xdr:rowOff>
    </xdr:from>
    <xdr:to>
      <xdr:col>10</xdr:col>
      <xdr:colOff>114300</xdr:colOff>
      <xdr:row>82</xdr:row>
      <xdr:rowOff>5714</xdr:rowOff>
    </xdr:to>
    <xdr:cxnSp macro="">
      <xdr:nvCxnSpPr>
        <xdr:cNvPr id="309" name="直線コネクタ 308">
          <a:extLst>
            <a:ext uri="{FF2B5EF4-FFF2-40B4-BE49-F238E27FC236}">
              <a16:creationId xmlns:a16="http://schemas.microsoft.com/office/drawing/2014/main" id="{588F1050-63C4-43C6-9A1E-D2E95A9B15A2}"/>
            </a:ext>
          </a:extLst>
        </xdr:cNvPr>
        <xdr:cNvCxnSpPr/>
      </xdr:nvCxnSpPr>
      <xdr:spPr>
        <a:xfrm>
          <a:off x="1130300" y="140227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310" name="n_1aveValue【福祉施設】&#10;有形固定資産減価償却率">
          <a:extLst>
            <a:ext uri="{FF2B5EF4-FFF2-40B4-BE49-F238E27FC236}">
              <a16:creationId xmlns:a16="http://schemas.microsoft.com/office/drawing/2014/main" id="{9D182DC8-2B5E-4338-AAB5-1179C238F85E}"/>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11" name="n_2aveValue【福祉施設】&#10;有形固定資産減価償却率">
          <a:extLst>
            <a:ext uri="{FF2B5EF4-FFF2-40B4-BE49-F238E27FC236}">
              <a16:creationId xmlns:a16="http://schemas.microsoft.com/office/drawing/2014/main" id="{977BABAC-A4A2-49D3-997C-91B712A02D1C}"/>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12" name="n_3aveValue【福祉施設】&#10;有形固定資産減価償却率">
          <a:extLst>
            <a:ext uri="{FF2B5EF4-FFF2-40B4-BE49-F238E27FC236}">
              <a16:creationId xmlns:a16="http://schemas.microsoft.com/office/drawing/2014/main" id="{BB946AED-6DD6-4607-9C6A-EB832ABE41C8}"/>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113047</xdr:rowOff>
    </xdr:from>
    <xdr:ext cx="405111" cy="259045"/>
    <xdr:sp macro="" textlink="">
      <xdr:nvSpPr>
        <xdr:cNvPr id="313" name="n_4aveValue【福祉施設】&#10;有形固定資産減価償却率">
          <a:extLst>
            <a:ext uri="{FF2B5EF4-FFF2-40B4-BE49-F238E27FC236}">
              <a16:creationId xmlns:a16="http://schemas.microsoft.com/office/drawing/2014/main" id="{FDCDA0C2-1E6A-48F5-8733-9E0C526B3014}"/>
            </a:ext>
          </a:extLst>
        </xdr:cNvPr>
        <xdr:cNvSpPr txBox="1"/>
      </xdr:nvSpPr>
      <xdr:spPr>
        <a:xfrm>
          <a:off x="927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133366</xdr:rowOff>
    </xdr:from>
    <xdr:ext cx="405111" cy="259045"/>
    <xdr:sp macro="" textlink="">
      <xdr:nvSpPr>
        <xdr:cNvPr id="314" name="n_1mainValue【福祉施設】&#10;有形固定資産減価償却率">
          <a:extLst>
            <a:ext uri="{FF2B5EF4-FFF2-40B4-BE49-F238E27FC236}">
              <a16:creationId xmlns:a16="http://schemas.microsoft.com/office/drawing/2014/main" id="{A5CB4C11-8248-40D1-A3B9-E04079E1C8DD}"/>
            </a:ext>
          </a:extLst>
        </xdr:cNvPr>
        <xdr:cNvSpPr txBox="1"/>
      </xdr:nvSpPr>
      <xdr:spPr>
        <a:xfrm>
          <a:off x="3582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89552</xdr:rowOff>
    </xdr:from>
    <xdr:ext cx="405111" cy="259045"/>
    <xdr:sp macro="" textlink="">
      <xdr:nvSpPr>
        <xdr:cNvPr id="315" name="n_2mainValue【福祉施設】&#10;有形固定資産減価償却率">
          <a:extLst>
            <a:ext uri="{FF2B5EF4-FFF2-40B4-BE49-F238E27FC236}">
              <a16:creationId xmlns:a16="http://schemas.microsoft.com/office/drawing/2014/main" id="{074DC0F3-0067-4809-9AAD-B0394EC7F7B8}"/>
            </a:ext>
          </a:extLst>
        </xdr:cNvPr>
        <xdr:cNvSpPr txBox="1"/>
      </xdr:nvSpPr>
      <xdr:spPr>
        <a:xfrm>
          <a:off x="2705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47641</xdr:rowOff>
    </xdr:from>
    <xdr:ext cx="405111" cy="259045"/>
    <xdr:sp macro="" textlink="">
      <xdr:nvSpPr>
        <xdr:cNvPr id="316" name="n_3mainValue【福祉施設】&#10;有形固定資産減価償却率">
          <a:extLst>
            <a:ext uri="{FF2B5EF4-FFF2-40B4-BE49-F238E27FC236}">
              <a16:creationId xmlns:a16="http://schemas.microsoft.com/office/drawing/2014/main" id="{4E63C512-57C6-4DFD-A53F-24AD0EAA8868}"/>
            </a:ext>
          </a:extLst>
        </xdr:cNvPr>
        <xdr:cNvSpPr txBox="1"/>
      </xdr:nvSpPr>
      <xdr:spPr>
        <a:xfrm>
          <a:off x="1816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5732</xdr:rowOff>
    </xdr:from>
    <xdr:ext cx="405111" cy="259045"/>
    <xdr:sp macro="" textlink="">
      <xdr:nvSpPr>
        <xdr:cNvPr id="317" name="n_4mainValue【福祉施設】&#10;有形固定資産減価償却率">
          <a:extLst>
            <a:ext uri="{FF2B5EF4-FFF2-40B4-BE49-F238E27FC236}">
              <a16:creationId xmlns:a16="http://schemas.microsoft.com/office/drawing/2014/main" id="{D373F083-8608-4773-B735-7FB98FCB8EA7}"/>
            </a:ext>
          </a:extLst>
        </xdr:cNvPr>
        <xdr:cNvSpPr txBox="1"/>
      </xdr:nvSpPr>
      <xdr:spPr>
        <a:xfrm>
          <a:off x="927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4BA65E9A-5530-4774-8BD9-9A512EEFFBB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44AE9A3-2950-4728-B5BA-A0ABA203FB8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19D84067-76AE-49F4-8B11-3668B905FD0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6A89E814-B3D2-4694-A500-0D6592FC68A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D465CE5E-914B-450F-B3ED-EEFBA888575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32B077CF-BFAA-4CE8-9796-F93C531A8F0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EF8C3CBB-7BEE-4723-BC8A-785C6FAC4FA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723D4175-C258-4443-ACF5-E12DC50BADF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A89BC27B-8D0A-434A-8BE7-AFA3E689A98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A1669549-A5D9-444D-8007-D4D0F951B50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7655D247-3C62-40AA-8AE5-4D4C7FBDB23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12F7FB46-03CA-4826-BDCF-17DB0D48BD5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5B08A0F5-7072-4B5D-871D-C3208347A9A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7CC144A0-4080-48F8-AFBD-EBC9E8AF700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30577CC1-9F4D-44FD-AD48-3C5055E7060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68AE1B3C-7E72-4747-B6B8-F21516B3DEA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7F5E57B-F5E2-484D-9AEB-F389558CCF5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1FDA5D7D-9F8F-42A2-9C6B-30B38583824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D5ABD4DE-1597-424A-90CB-5D795C432B2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3F2C31B1-8631-4FAF-9C3B-EE62A563F2D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271D2EE8-BD8B-4AE2-9D5C-7F833A65CC8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4A1D0E2B-DDC0-46D0-8F43-FD7D99201D2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DCB2BB15-BAED-4F24-9B91-58CBFC98455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41" name="直線コネクタ 340">
          <a:extLst>
            <a:ext uri="{FF2B5EF4-FFF2-40B4-BE49-F238E27FC236}">
              <a16:creationId xmlns:a16="http://schemas.microsoft.com/office/drawing/2014/main" id="{247BE5EF-7BD1-4243-BD66-C23B0CC2E777}"/>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2" name="【福祉施設】&#10;一人当たり面積最小値テキスト">
          <a:extLst>
            <a:ext uri="{FF2B5EF4-FFF2-40B4-BE49-F238E27FC236}">
              <a16:creationId xmlns:a16="http://schemas.microsoft.com/office/drawing/2014/main" id="{5F199B74-656D-41FB-99B0-C9567F37A195}"/>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3" name="直線コネクタ 342">
          <a:extLst>
            <a:ext uri="{FF2B5EF4-FFF2-40B4-BE49-F238E27FC236}">
              <a16:creationId xmlns:a16="http://schemas.microsoft.com/office/drawing/2014/main" id="{158693F9-9C43-4E06-8BCF-D73C66139D69}"/>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44" name="【福祉施設】&#10;一人当たり面積最大値テキスト">
          <a:extLst>
            <a:ext uri="{FF2B5EF4-FFF2-40B4-BE49-F238E27FC236}">
              <a16:creationId xmlns:a16="http://schemas.microsoft.com/office/drawing/2014/main" id="{705BE1B5-F843-4A58-868A-819B4E71C8BD}"/>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45" name="直線コネクタ 344">
          <a:extLst>
            <a:ext uri="{FF2B5EF4-FFF2-40B4-BE49-F238E27FC236}">
              <a16:creationId xmlns:a16="http://schemas.microsoft.com/office/drawing/2014/main" id="{C4247B08-7F5B-48C6-9122-968B1E6E0D54}"/>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25416</xdr:rowOff>
    </xdr:from>
    <xdr:ext cx="469744" cy="259045"/>
    <xdr:sp macro="" textlink="">
      <xdr:nvSpPr>
        <xdr:cNvPr id="346" name="【福祉施設】&#10;一人当たり面積平均値テキスト">
          <a:extLst>
            <a:ext uri="{FF2B5EF4-FFF2-40B4-BE49-F238E27FC236}">
              <a16:creationId xmlns:a16="http://schemas.microsoft.com/office/drawing/2014/main" id="{0CB9F6C7-83C2-4C3A-AA48-53702286A5FF}"/>
            </a:ext>
          </a:extLst>
        </xdr:cNvPr>
        <xdr:cNvSpPr txBox="1"/>
      </xdr:nvSpPr>
      <xdr:spPr>
        <a:xfrm>
          <a:off x="10515600" y="14598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47" name="フローチャート: 判断 346">
          <a:extLst>
            <a:ext uri="{FF2B5EF4-FFF2-40B4-BE49-F238E27FC236}">
              <a16:creationId xmlns:a16="http://schemas.microsoft.com/office/drawing/2014/main" id="{00EEA68F-1249-45F9-AD61-C1AB3A9D44C5}"/>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48" name="フローチャート: 判断 347">
          <a:extLst>
            <a:ext uri="{FF2B5EF4-FFF2-40B4-BE49-F238E27FC236}">
              <a16:creationId xmlns:a16="http://schemas.microsoft.com/office/drawing/2014/main" id="{5F5BA6BE-E7EC-4EA0-B489-FB822B678824}"/>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49" name="フローチャート: 判断 348">
          <a:extLst>
            <a:ext uri="{FF2B5EF4-FFF2-40B4-BE49-F238E27FC236}">
              <a16:creationId xmlns:a16="http://schemas.microsoft.com/office/drawing/2014/main" id="{E6536D1A-B26C-49A1-9986-4CCB2CE3F506}"/>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50" name="フローチャート: 判断 349">
          <a:extLst>
            <a:ext uri="{FF2B5EF4-FFF2-40B4-BE49-F238E27FC236}">
              <a16:creationId xmlns:a16="http://schemas.microsoft.com/office/drawing/2014/main" id="{8DCC6D48-1285-46C2-97E8-97D8EB3F0AA8}"/>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46989</xdr:rowOff>
    </xdr:from>
    <xdr:to>
      <xdr:col>36</xdr:col>
      <xdr:colOff>165100</xdr:colOff>
      <xdr:row>85</xdr:row>
      <xdr:rowOff>148589</xdr:rowOff>
    </xdr:to>
    <xdr:sp macro="" textlink="">
      <xdr:nvSpPr>
        <xdr:cNvPr id="351" name="フローチャート: 判断 350">
          <a:extLst>
            <a:ext uri="{FF2B5EF4-FFF2-40B4-BE49-F238E27FC236}">
              <a16:creationId xmlns:a16="http://schemas.microsoft.com/office/drawing/2014/main" id="{82D1097D-C366-4EBC-80DE-31C32B04829E}"/>
            </a:ext>
          </a:extLst>
        </xdr:cNvPr>
        <xdr:cNvSpPr/>
      </xdr:nvSpPr>
      <xdr:spPr>
        <a:xfrm>
          <a:off x="6921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2475CB5-F722-45B8-B5FE-83703FCE169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B614056-95DD-43B4-98D6-131FC6CF4A0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E4D14E7-79DC-4754-AB64-C4E4CC34BE7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2C6F223-B076-463A-843C-7BA7BD5E87F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8BD9BA3-2CA3-47B0-9FBC-24782E287C5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128270</xdr:rowOff>
    </xdr:from>
    <xdr:to>
      <xdr:col>55</xdr:col>
      <xdr:colOff>50800</xdr:colOff>
      <xdr:row>85</xdr:row>
      <xdr:rowOff>58420</xdr:rowOff>
    </xdr:to>
    <xdr:sp macro="" textlink="">
      <xdr:nvSpPr>
        <xdr:cNvPr id="357" name="楕円 356">
          <a:extLst>
            <a:ext uri="{FF2B5EF4-FFF2-40B4-BE49-F238E27FC236}">
              <a16:creationId xmlns:a16="http://schemas.microsoft.com/office/drawing/2014/main" id="{7AA8E347-37C5-4497-8A09-4DB3CD5BE0E4}"/>
            </a:ext>
          </a:extLst>
        </xdr:cNvPr>
        <xdr:cNvSpPr/>
      </xdr:nvSpPr>
      <xdr:spPr>
        <a:xfrm>
          <a:off x="104267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151147</xdr:rowOff>
    </xdr:from>
    <xdr:ext cx="469744" cy="259045"/>
    <xdr:sp macro="" textlink="">
      <xdr:nvSpPr>
        <xdr:cNvPr id="358" name="【福祉施設】&#10;一人当たり面積該当値テキスト">
          <a:extLst>
            <a:ext uri="{FF2B5EF4-FFF2-40B4-BE49-F238E27FC236}">
              <a16:creationId xmlns:a16="http://schemas.microsoft.com/office/drawing/2014/main" id="{4535BFE9-351A-404F-AFA8-ABC20C7A0987}"/>
            </a:ext>
          </a:extLst>
        </xdr:cNvPr>
        <xdr:cNvSpPr txBox="1"/>
      </xdr:nvSpPr>
      <xdr:spPr>
        <a:xfrm>
          <a:off x="10515600" y="143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133350</xdr:rowOff>
    </xdr:from>
    <xdr:to>
      <xdr:col>50</xdr:col>
      <xdr:colOff>165100</xdr:colOff>
      <xdr:row>85</xdr:row>
      <xdr:rowOff>63500</xdr:rowOff>
    </xdr:to>
    <xdr:sp macro="" textlink="">
      <xdr:nvSpPr>
        <xdr:cNvPr id="359" name="楕円 358">
          <a:extLst>
            <a:ext uri="{FF2B5EF4-FFF2-40B4-BE49-F238E27FC236}">
              <a16:creationId xmlns:a16="http://schemas.microsoft.com/office/drawing/2014/main" id="{6872E96F-F17E-42A1-9A92-181A1768BCAA}"/>
            </a:ext>
          </a:extLst>
        </xdr:cNvPr>
        <xdr:cNvSpPr/>
      </xdr:nvSpPr>
      <xdr:spPr>
        <a:xfrm>
          <a:off x="958850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7620</xdr:rowOff>
    </xdr:from>
    <xdr:to>
      <xdr:col>55</xdr:col>
      <xdr:colOff>0</xdr:colOff>
      <xdr:row>85</xdr:row>
      <xdr:rowOff>12700</xdr:rowOff>
    </xdr:to>
    <xdr:cxnSp macro="">
      <xdr:nvCxnSpPr>
        <xdr:cNvPr id="360" name="直線コネクタ 359">
          <a:extLst>
            <a:ext uri="{FF2B5EF4-FFF2-40B4-BE49-F238E27FC236}">
              <a16:creationId xmlns:a16="http://schemas.microsoft.com/office/drawing/2014/main" id="{C77AF36A-8689-4026-9654-3FA3C4027666}"/>
            </a:ext>
          </a:extLst>
        </xdr:cNvPr>
        <xdr:cNvCxnSpPr/>
      </xdr:nvCxnSpPr>
      <xdr:spPr>
        <a:xfrm flipV="1">
          <a:off x="9639300" y="1458087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139700</xdr:rowOff>
    </xdr:from>
    <xdr:to>
      <xdr:col>46</xdr:col>
      <xdr:colOff>38100</xdr:colOff>
      <xdr:row>85</xdr:row>
      <xdr:rowOff>69850</xdr:rowOff>
    </xdr:to>
    <xdr:sp macro="" textlink="">
      <xdr:nvSpPr>
        <xdr:cNvPr id="361" name="楕円 360">
          <a:extLst>
            <a:ext uri="{FF2B5EF4-FFF2-40B4-BE49-F238E27FC236}">
              <a16:creationId xmlns:a16="http://schemas.microsoft.com/office/drawing/2014/main" id="{C7A5CA3B-9363-4E5E-BBB5-028AB28EC0C4}"/>
            </a:ext>
          </a:extLst>
        </xdr:cNvPr>
        <xdr:cNvSpPr/>
      </xdr:nvSpPr>
      <xdr:spPr>
        <a:xfrm>
          <a:off x="8699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12700</xdr:rowOff>
    </xdr:from>
    <xdr:to>
      <xdr:col>50</xdr:col>
      <xdr:colOff>114300</xdr:colOff>
      <xdr:row>85</xdr:row>
      <xdr:rowOff>19050</xdr:rowOff>
    </xdr:to>
    <xdr:cxnSp macro="">
      <xdr:nvCxnSpPr>
        <xdr:cNvPr id="362" name="直線コネクタ 361">
          <a:extLst>
            <a:ext uri="{FF2B5EF4-FFF2-40B4-BE49-F238E27FC236}">
              <a16:creationId xmlns:a16="http://schemas.microsoft.com/office/drawing/2014/main" id="{3ECF5860-E422-4F2A-A732-E690301793AE}"/>
            </a:ext>
          </a:extLst>
        </xdr:cNvPr>
        <xdr:cNvCxnSpPr/>
      </xdr:nvCxnSpPr>
      <xdr:spPr>
        <a:xfrm flipV="1">
          <a:off x="8750300" y="145859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144780</xdr:rowOff>
    </xdr:from>
    <xdr:to>
      <xdr:col>41</xdr:col>
      <xdr:colOff>101600</xdr:colOff>
      <xdr:row>85</xdr:row>
      <xdr:rowOff>74930</xdr:rowOff>
    </xdr:to>
    <xdr:sp macro="" textlink="">
      <xdr:nvSpPr>
        <xdr:cNvPr id="363" name="楕円 362">
          <a:extLst>
            <a:ext uri="{FF2B5EF4-FFF2-40B4-BE49-F238E27FC236}">
              <a16:creationId xmlns:a16="http://schemas.microsoft.com/office/drawing/2014/main" id="{8FAD7BB5-FC16-4C09-A0CB-6B0DD36316B7}"/>
            </a:ext>
          </a:extLst>
        </xdr:cNvPr>
        <xdr:cNvSpPr/>
      </xdr:nvSpPr>
      <xdr:spPr>
        <a:xfrm>
          <a:off x="7810500" y="1454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19050</xdr:rowOff>
    </xdr:from>
    <xdr:to>
      <xdr:col>45</xdr:col>
      <xdr:colOff>177800</xdr:colOff>
      <xdr:row>85</xdr:row>
      <xdr:rowOff>24130</xdr:rowOff>
    </xdr:to>
    <xdr:cxnSp macro="">
      <xdr:nvCxnSpPr>
        <xdr:cNvPr id="364" name="直線コネクタ 363">
          <a:extLst>
            <a:ext uri="{FF2B5EF4-FFF2-40B4-BE49-F238E27FC236}">
              <a16:creationId xmlns:a16="http://schemas.microsoft.com/office/drawing/2014/main" id="{8090AE9F-71D6-42B2-A6D3-E8421B70310F}"/>
            </a:ext>
          </a:extLst>
        </xdr:cNvPr>
        <xdr:cNvCxnSpPr/>
      </xdr:nvCxnSpPr>
      <xdr:spPr>
        <a:xfrm flipV="1">
          <a:off x="7861300" y="145923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148589</xdr:rowOff>
    </xdr:from>
    <xdr:to>
      <xdr:col>36</xdr:col>
      <xdr:colOff>165100</xdr:colOff>
      <xdr:row>85</xdr:row>
      <xdr:rowOff>78739</xdr:rowOff>
    </xdr:to>
    <xdr:sp macro="" textlink="">
      <xdr:nvSpPr>
        <xdr:cNvPr id="365" name="楕円 364">
          <a:extLst>
            <a:ext uri="{FF2B5EF4-FFF2-40B4-BE49-F238E27FC236}">
              <a16:creationId xmlns:a16="http://schemas.microsoft.com/office/drawing/2014/main" id="{85373280-05AE-4B1B-9B3A-045E6043F1CC}"/>
            </a:ext>
          </a:extLst>
        </xdr:cNvPr>
        <xdr:cNvSpPr/>
      </xdr:nvSpPr>
      <xdr:spPr>
        <a:xfrm>
          <a:off x="6921500" y="1455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24130</xdr:rowOff>
    </xdr:from>
    <xdr:to>
      <xdr:col>41</xdr:col>
      <xdr:colOff>50800</xdr:colOff>
      <xdr:row>85</xdr:row>
      <xdr:rowOff>27939</xdr:rowOff>
    </xdr:to>
    <xdr:cxnSp macro="">
      <xdr:nvCxnSpPr>
        <xdr:cNvPr id="366" name="直線コネクタ 365">
          <a:extLst>
            <a:ext uri="{FF2B5EF4-FFF2-40B4-BE49-F238E27FC236}">
              <a16:creationId xmlns:a16="http://schemas.microsoft.com/office/drawing/2014/main" id="{C375ECD9-7C8C-4CA6-99C6-7F9B344D6E95}"/>
            </a:ext>
          </a:extLst>
        </xdr:cNvPr>
        <xdr:cNvCxnSpPr/>
      </xdr:nvCxnSpPr>
      <xdr:spPr>
        <a:xfrm flipV="1">
          <a:off x="6972300" y="145973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139716</xdr:rowOff>
    </xdr:from>
    <xdr:ext cx="469744" cy="259045"/>
    <xdr:sp macro="" textlink="">
      <xdr:nvSpPr>
        <xdr:cNvPr id="367" name="n_1aveValue【福祉施設】&#10;一人当たり面積">
          <a:extLst>
            <a:ext uri="{FF2B5EF4-FFF2-40B4-BE49-F238E27FC236}">
              <a16:creationId xmlns:a16="http://schemas.microsoft.com/office/drawing/2014/main" id="{0BD9A7DF-A1EC-40A5-918C-5E7A08318E28}"/>
            </a:ext>
          </a:extLst>
        </xdr:cNvPr>
        <xdr:cNvSpPr txBox="1"/>
      </xdr:nvSpPr>
      <xdr:spPr>
        <a:xfrm>
          <a:off x="9391727" y="1471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142257</xdr:rowOff>
    </xdr:from>
    <xdr:ext cx="469744" cy="259045"/>
    <xdr:sp macro="" textlink="">
      <xdr:nvSpPr>
        <xdr:cNvPr id="368" name="n_2aveValue【福祉施設】&#10;一人当たり面積">
          <a:extLst>
            <a:ext uri="{FF2B5EF4-FFF2-40B4-BE49-F238E27FC236}">
              <a16:creationId xmlns:a16="http://schemas.microsoft.com/office/drawing/2014/main" id="{7750E86D-39FB-47A0-89D9-8EABC2071D38}"/>
            </a:ext>
          </a:extLst>
        </xdr:cNvPr>
        <xdr:cNvSpPr txBox="1"/>
      </xdr:nvSpPr>
      <xdr:spPr>
        <a:xfrm>
          <a:off x="8515427" y="1471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132097</xdr:rowOff>
    </xdr:from>
    <xdr:ext cx="469744" cy="259045"/>
    <xdr:sp macro="" textlink="">
      <xdr:nvSpPr>
        <xdr:cNvPr id="369" name="n_3aveValue【福祉施設】&#10;一人当たり面積">
          <a:extLst>
            <a:ext uri="{FF2B5EF4-FFF2-40B4-BE49-F238E27FC236}">
              <a16:creationId xmlns:a16="http://schemas.microsoft.com/office/drawing/2014/main" id="{25E62CDC-461F-4F01-8AB3-A3BDCE59DFA0}"/>
            </a:ext>
          </a:extLst>
        </xdr:cNvPr>
        <xdr:cNvSpPr txBox="1"/>
      </xdr:nvSpPr>
      <xdr:spPr>
        <a:xfrm>
          <a:off x="7626427" y="147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139716</xdr:rowOff>
    </xdr:from>
    <xdr:ext cx="469744" cy="259045"/>
    <xdr:sp macro="" textlink="">
      <xdr:nvSpPr>
        <xdr:cNvPr id="370" name="n_4aveValue【福祉施設】&#10;一人当たり面積">
          <a:extLst>
            <a:ext uri="{FF2B5EF4-FFF2-40B4-BE49-F238E27FC236}">
              <a16:creationId xmlns:a16="http://schemas.microsoft.com/office/drawing/2014/main" id="{BB700C87-1425-4A30-9890-E3CFB465497C}"/>
            </a:ext>
          </a:extLst>
        </xdr:cNvPr>
        <xdr:cNvSpPr txBox="1"/>
      </xdr:nvSpPr>
      <xdr:spPr>
        <a:xfrm>
          <a:off x="6737427" y="1471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80027</xdr:rowOff>
    </xdr:from>
    <xdr:ext cx="469744" cy="259045"/>
    <xdr:sp macro="" textlink="">
      <xdr:nvSpPr>
        <xdr:cNvPr id="371" name="n_1mainValue【福祉施設】&#10;一人当たり面積">
          <a:extLst>
            <a:ext uri="{FF2B5EF4-FFF2-40B4-BE49-F238E27FC236}">
              <a16:creationId xmlns:a16="http://schemas.microsoft.com/office/drawing/2014/main" id="{4B504789-D77F-4814-BE7D-7802274551B0}"/>
            </a:ext>
          </a:extLst>
        </xdr:cNvPr>
        <xdr:cNvSpPr txBox="1"/>
      </xdr:nvSpPr>
      <xdr:spPr>
        <a:xfrm>
          <a:off x="93917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86377</xdr:rowOff>
    </xdr:from>
    <xdr:ext cx="469744" cy="259045"/>
    <xdr:sp macro="" textlink="">
      <xdr:nvSpPr>
        <xdr:cNvPr id="372" name="n_2mainValue【福祉施設】&#10;一人当たり面積">
          <a:extLst>
            <a:ext uri="{FF2B5EF4-FFF2-40B4-BE49-F238E27FC236}">
              <a16:creationId xmlns:a16="http://schemas.microsoft.com/office/drawing/2014/main" id="{BF3A3E84-20B3-4990-AEAA-18040E71B74B}"/>
            </a:ext>
          </a:extLst>
        </xdr:cNvPr>
        <xdr:cNvSpPr txBox="1"/>
      </xdr:nvSpPr>
      <xdr:spPr>
        <a:xfrm>
          <a:off x="8515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91457</xdr:rowOff>
    </xdr:from>
    <xdr:ext cx="469744" cy="259045"/>
    <xdr:sp macro="" textlink="">
      <xdr:nvSpPr>
        <xdr:cNvPr id="373" name="n_3mainValue【福祉施設】&#10;一人当たり面積">
          <a:extLst>
            <a:ext uri="{FF2B5EF4-FFF2-40B4-BE49-F238E27FC236}">
              <a16:creationId xmlns:a16="http://schemas.microsoft.com/office/drawing/2014/main" id="{C69F4926-B5FE-4933-BF32-40CFB5539D4B}"/>
            </a:ext>
          </a:extLst>
        </xdr:cNvPr>
        <xdr:cNvSpPr txBox="1"/>
      </xdr:nvSpPr>
      <xdr:spPr>
        <a:xfrm>
          <a:off x="7626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95266</xdr:rowOff>
    </xdr:from>
    <xdr:ext cx="469744" cy="259045"/>
    <xdr:sp macro="" textlink="">
      <xdr:nvSpPr>
        <xdr:cNvPr id="374" name="n_4mainValue【福祉施設】&#10;一人当たり面積">
          <a:extLst>
            <a:ext uri="{FF2B5EF4-FFF2-40B4-BE49-F238E27FC236}">
              <a16:creationId xmlns:a16="http://schemas.microsoft.com/office/drawing/2014/main" id="{20DCF6F9-8C65-4B92-A0DF-A3251298A9DC}"/>
            </a:ext>
          </a:extLst>
        </xdr:cNvPr>
        <xdr:cNvSpPr txBox="1"/>
      </xdr:nvSpPr>
      <xdr:spPr>
        <a:xfrm>
          <a:off x="6737427" y="1432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B22E9CC3-E87F-42BC-9431-106EC48D5A0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2581E36-675C-4AC4-897E-85BE25A248B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F03EB226-F9A9-4246-A114-59B35707F19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67CB633-E43E-4C51-B5D4-70B94EAC2AF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843D45E-3C7F-4127-9539-14D477D55E9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BEEC2DB1-749F-4475-93DA-061A8DE9A19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2423A60-D271-404A-87BB-DE0747617FC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84E88C1B-1F5B-4C5C-BE9D-C1F377AD34D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DD4A0B4C-0E5A-4F6C-BA9C-0BF4423A0D0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5D7D8D6B-F2E0-4CE1-8C9C-3183C7B2D38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BABEB736-ED35-41FA-A0C4-6D926A76C79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39CD2808-BED4-4236-A784-23799F3C58F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F95755E6-2141-4FAC-BB67-D09F7C209EB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99951BC6-C745-4677-9C87-4D06EC5D1BC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71356139-C327-4BD3-879D-6BFE1FBEADF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8B6995C2-EA1A-495D-8811-84F5A8C61E8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804C317-B901-44E7-851D-238D247C8E9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FD273AFD-EE33-492A-A6F6-C112F091F7E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5B804764-29EC-429D-9E70-08C55BB04DD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78611463-06B6-411C-A0B8-CD8455A5A9E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99A0F6D1-DBCA-43B3-A935-BB12EB892EB4}"/>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31D9A442-6082-4D1D-9FA8-327268A061D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81690CF6-A522-4112-A912-9D5A7B35826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77CB357A-97D9-4095-A104-72A42F32E984}"/>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14296EFC-8482-45B6-B231-F61121DC49D4}"/>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087A3BD3-6CFA-4492-9D35-DBB3F0793761}"/>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a:extLst>
            <a:ext uri="{FF2B5EF4-FFF2-40B4-BE49-F238E27FC236}">
              <a16:creationId xmlns:a16="http://schemas.microsoft.com/office/drawing/2014/main" id="{1437A7B6-C2C7-49C8-8433-C57E29B74C99}"/>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5DA07D1B-8E1C-4C2A-B90E-A1AFEA11D97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9B285B5F-F7B9-434C-A6DF-5061E2389E61}"/>
            </a:ext>
          </a:extLst>
        </xdr:cNvPr>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404" name="フローチャート: 判断 403">
          <a:extLst>
            <a:ext uri="{FF2B5EF4-FFF2-40B4-BE49-F238E27FC236}">
              <a16:creationId xmlns:a16="http://schemas.microsoft.com/office/drawing/2014/main" id="{F1A87944-E06B-4660-8025-0D34A34B238E}"/>
            </a:ext>
          </a:extLst>
        </xdr:cNvPr>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405" name="フローチャート: 判断 404">
          <a:extLst>
            <a:ext uri="{FF2B5EF4-FFF2-40B4-BE49-F238E27FC236}">
              <a16:creationId xmlns:a16="http://schemas.microsoft.com/office/drawing/2014/main" id="{F5FF093D-C136-455C-983F-023C995BD5B8}"/>
            </a:ext>
          </a:extLst>
        </xdr:cNvPr>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406" name="フローチャート: 判断 405">
          <a:extLst>
            <a:ext uri="{FF2B5EF4-FFF2-40B4-BE49-F238E27FC236}">
              <a16:creationId xmlns:a16="http://schemas.microsoft.com/office/drawing/2014/main" id="{88613861-A0F2-4F44-9CF7-11946FFC988E}"/>
            </a:ext>
          </a:extLst>
        </xdr:cNvPr>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a:extLst>
            <a:ext uri="{FF2B5EF4-FFF2-40B4-BE49-F238E27FC236}">
              <a16:creationId xmlns:a16="http://schemas.microsoft.com/office/drawing/2014/main" id="{D2F4F137-15D5-4508-B161-5D8734D8A822}"/>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50800</xdr:rowOff>
    </xdr:from>
    <xdr:to>
      <xdr:col>6</xdr:col>
      <xdr:colOff>38100</xdr:colOff>
      <xdr:row>103</xdr:row>
      <xdr:rowOff>152400</xdr:rowOff>
    </xdr:to>
    <xdr:sp macro="" textlink="">
      <xdr:nvSpPr>
        <xdr:cNvPr id="408" name="フローチャート: 判断 407">
          <a:extLst>
            <a:ext uri="{FF2B5EF4-FFF2-40B4-BE49-F238E27FC236}">
              <a16:creationId xmlns:a16="http://schemas.microsoft.com/office/drawing/2014/main" id="{0F7AD569-A297-4EAC-914C-857D0FE10E4B}"/>
            </a:ext>
          </a:extLst>
        </xdr:cNvPr>
        <xdr:cNvSpPr/>
      </xdr:nvSpPr>
      <xdr:spPr>
        <a:xfrm>
          <a:off x="1079500" y="177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8D5FAC4-47FA-4468-8E97-307F7425980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85CECFBC-E238-4C17-959E-8F247CACFBA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4BBD37D-D38D-40A2-B57A-7986DE60E04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162A130-7063-4EB5-A4F7-AC7E22F0E29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7EC9579-F6EB-4FAC-A9EB-D1D7E4A3A59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59689</xdr:rowOff>
    </xdr:from>
    <xdr:to>
      <xdr:col>24</xdr:col>
      <xdr:colOff>114300</xdr:colOff>
      <xdr:row>103</xdr:row>
      <xdr:rowOff>161289</xdr:rowOff>
    </xdr:to>
    <xdr:sp macro="" textlink="">
      <xdr:nvSpPr>
        <xdr:cNvPr id="414" name="楕円 413">
          <a:extLst>
            <a:ext uri="{FF2B5EF4-FFF2-40B4-BE49-F238E27FC236}">
              <a16:creationId xmlns:a16="http://schemas.microsoft.com/office/drawing/2014/main" id="{70042540-6859-4964-B6A8-6C54902E6743}"/>
            </a:ext>
          </a:extLst>
        </xdr:cNvPr>
        <xdr:cNvSpPr/>
      </xdr:nvSpPr>
      <xdr:spPr>
        <a:xfrm>
          <a:off x="45847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82566</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5FBEDD32-1A62-4D53-9D60-4174F7CE761F}"/>
            </a:ext>
          </a:extLst>
        </xdr:cNvPr>
        <xdr:cNvSpPr txBox="1"/>
      </xdr:nvSpPr>
      <xdr:spPr>
        <a:xfrm>
          <a:off x="4673600"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29211</xdr:rowOff>
    </xdr:from>
    <xdr:to>
      <xdr:col>20</xdr:col>
      <xdr:colOff>38100</xdr:colOff>
      <xdr:row>103</xdr:row>
      <xdr:rowOff>130811</xdr:rowOff>
    </xdr:to>
    <xdr:sp macro="" textlink="">
      <xdr:nvSpPr>
        <xdr:cNvPr id="416" name="楕円 415">
          <a:extLst>
            <a:ext uri="{FF2B5EF4-FFF2-40B4-BE49-F238E27FC236}">
              <a16:creationId xmlns:a16="http://schemas.microsoft.com/office/drawing/2014/main" id="{27C183C3-B0E4-419A-8121-7AA58EE091A1}"/>
            </a:ext>
          </a:extLst>
        </xdr:cNvPr>
        <xdr:cNvSpPr/>
      </xdr:nvSpPr>
      <xdr:spPr>
        <a:xfrm>
          <a:off x="3746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80011</xdr:rowOff>
    </xdr:from>
    <xdr:to>
      <xdr:col>24</xdr:col>
      <xdr:colOff>63500</xdr:colOff>
      <xdr:row>103</xdr:row>
      <xdr:rowOff>110489</xdr:rowOff>
    </xdr:to>
    <xdr:cxnSp macro="">
      <xdr:nvCxnSpPr>
        <xdr:cNvPr id="417" name="直線コネクタ 416">
          <a:extLst>
            <a:ext uri="{FF2B5EF4-FFF2-40B4-BE49-F238E27FC236}">
              <a16:creationId xmlns:a16="http://schemas.microsoft.com/office/drawing/2014/main" id="{9CF86B36-5736-4553-A1B0-F85543E067AD}"/>
            </a:ext>
          </a:extLst>
        </xdr:cNvPr>
        <xdr:cNvCxnSpPr/>
      </xdr:nvCxnSpPr>
      <xdr:spPr>
        <a:xfrm>
          <a:off x="3797300" y="177393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0</xdr:rowOff>
    </xdr:from>
    <xdr:to>
      <xdr:col>15</xdr:col>
      <xdr:colOff>101600</xdr:colOff>
      <xdr:row>103</xdr:row>
      <xdr:rowOff>101600</xdr:rowOff>
    </xdr:to>
    <xdr:sp macro="" textlink="">
      <xdr:nvSpPr>
        <xdr:cNvPr id="418" name="楕円 417">
          <a:extLst>
            <a:ext uri="{FF2B5EF4-FFF2-40B4-BE49-F238E27FC236}">
              <a16:creationId xmlns:a16="http://schemas.microsoft.com/office/drawing/2014/main" id="{B978A09A-E6F0-4DEE-8120-5D80672D9580}"/>
            </a:ext>
          </a:extLst>
        </xdr:cNvPr>
        <xdr:cNvSpPr/>
      </xdr:nvSpPr>
      <xdr:spPr>
        <a:xfrm>
          <a:off x="2857500" y="1765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50800</xdr:rowOff>
    </xdr:from>
    <xdr:to>
      <xdr:col>19</xdr:col>
      <xdr:colOff>177800</xdr:colOff>
      <xdr:row>103</xdr:row>
      <xdr:rowOff>80011</xdr:rowOff>
    </xdr:to>
    <xdr:cxnSp macro="">
      <xdr:nvCxnSpPr>
        <xdr:cNvPr id="419" name="直線コネクタ 418">
          <a:extLst>
            <a:ext uri="{FF2B5EF4-FFF2-40B4-BE49-F238E27FC236}">
              <a16:creationId xmlns:a16="http://schemas.microsoft.com/office/drawing/2014/main" id="{51ECD244-6CCF-49A0-B936-92B5488A5801}"/>
            </a:ext>
          </a:extLst>
        </xdr:cNvPr>
        <xdr:cNvCxnSpPr/>
      </xdr:nvCxnSpPr>
      <xdr:spPr>
        <a:xfrm>
          <a:off x="2908300" y="17710150"/>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146050</xdr:rowOff>
    </xdr:from>
    <xdr:to>
      <xdr:col>10</xdr:col>
      <xdr:colOff>165100</xdr:colOff>
      <xdr:row>103</xdr:row>
      <xdr:rowOff>76200</xdr:rowOff>
    </xdr:to>
    <xdr:sp macro="" textlink="">
      <xdr:nvSpPr>
        <xdr:cNvPr id="420" name="楕円 419">
          <a:extLst>
            <a:ext uri="{FF2B5EF4-FFF2-40B4-BE49-F238E27FC236}">
              <a16:creationId xmlns:a16="http://schemas.microsoft.com/office/drawing/2014/main" id="{A70E20C9-CCB8-41ED-88B4-57A4C1F2C6D8}"/>
            </a:ext>
          </a:extLst>
        </xdr:cNvPr>
        <xdr:cNvSpPr/>
      </xdr:nvSpPr>
      <xdr:spPr>
        <a:xfrm>
          <a:off x="1968500" y="1763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25400</xdr:rowOff>
    </xdr:from>
    <xdr:to>
      <xdr:col>15</xdr:col>
      <xdr:colOff>50800</xdr:colOff>
      <xdr:row>103</xdr:row>
      <xdr:rowOff>50800</xdr:rowOff>
    </xdr:to>
    <xdr:cxnSp macro="">
      <xdr:nvCxnSpPr>
        <xdr:cNvPr id="421" name="直線コネクタ 420">
          <a:extLst>
            <a:ext uri="{FF2B5EF4-FFF2-40B4-BE49-F238E27FC236}">
              <a16:creationId xmlns:a16="http://schemas.microsoft.com/office/drawing/2014/main" id="{C30DA104-B744-4ABB-BF01-8909F0DD9AF9}"/>
            </a:ext>
          </a:extLst>
        </xdr:cNvPr>
        <xdr:cNvCxnSpPr/>
      </xdr:nvCxnSpPr>
      <xdr:spPr>
        <a:xfrm>
          <a:off x="2019300" y="176847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115570</xdr:rowOff>
    </xdr:from>
    <xdr:to>
      <xdr:col>6</xdr:col>
      <xdr:colOff>38100</xdr:colOff>
      <xdr:row>103</xdr:row>
      <xdr:rowOff>45720</xdr:rowOff>
    </xdr:to>
    <xdr:sp macro="" textlink="">
      <xdr:nvSpPr>
        <xdr:cNvPr id="422" name="楕円 421">
          <a:extLst>
            <a:ext uri="{FF2B5EF4-FFF2-40B4-BE49-F238E27FC236}">
              <a16:creationId xmlns:a16="http://schemas.microsoft.com/office/drawing/2014/main" id="{757FEFA5-D5B9-465A-A3B1-3CF561B7CEBC}"/>
            </a:ext>
          </a:extLst>
        </xdr:cNvPr>
        <xdr:cNvSpPr/>
      </xdr:nvSpPr>
      <xdr:spPr>
        <a:xfrm>
          <a:off x="1079500" y="1760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166370</xdr:rowOff>
    </xdr:from>
    <xdr:to>
      <xdr:col>10</xdr:col>
      <xdr:colOff>114300</xdr:colOff>
      <xdr:row>103</xdr:row>
      <xdr:rowOff>25400</xdr:rowOff>
    </xdr:to>
    <xdr:cxnSp macro="">
      <xdr:nvCxnSpPr>
        <xdr:cNvPr id="423" name="直線コネクタ 422">
          <a:extLst>
            <a:ext uri="{FF2B5EF4-FFF2-40B4-BE49-F238E27FC236}">
              <a16:creationId xmlns:a16="http://schemas.microsoft.com/office/drawing/2014/main" id="{E979EE90-4657-4502-924E-20E6D728F316}"/>
            </a:ext>
          </a:extLst>
        </xdr:cNvPr>
        <xdr:cNvCxnSpPr/>
      </xdr:nvCxnSpPr>
      <xdr:spPr>
        <a:xfrm>
          <a:off x="1130300" y="176542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151147</xdr:rowOff>
    </xdr:from>
    <xdr:ext cx="405111" cy="259045"/>
    <xdr:sp macro="" textlink="">
      <xdr:nvSpPr>
        <xdr:cNvPr id="424" name="n_1aveValue【市民会館】&#10;有形固定資産減価償却率">
          <a:extLst>
            <a:ext uri="{FF2B5EF4-FFF2-40B4-BE49-F238E27FC236}">
              <a16:creationId xmlns:a16="http://schemas.microsoft.com/office/drawing/2014/main" id="{1926FE41-8AE6-4AE8-AE3E-4C503AA41B52}"/>
            </a:ext>
          </a:extLst>
        </xdr:cNvPr>
        <xdr:cNvSpPr txBox="1"/>
      </xdr:nvSpPr>
      <xdr:spPr>
        <a:xfrm>
          <a:off x="3582044"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147338</xdr:rowOff>
    </xdr:from>
    <xdr:ext cx="405111" cy="259045"/>
    <xdr:sp macro="" textlink="">
      <xdr:nvSpPr>
        <xdr:cNvPr id="425" name="n_2aveValue【市民会館】&#10;有形固定資産減価償却率">
          <a:extLst>
            <a:ext uri="{FF2B5EF4-FFF2-40B4-BE49-F238E27FC236}">
              <a16:creationId xmlns:a16="http://schemas.microsoft.com/office/drawing/2014/main" id="{7BE118FA-1C38-473B-9B1F-9FD00B26E854}"/>
            </a:ext>
          </a:extLst>
        </xdr:cNvPr>
        <xdr:cNvSpPr txBox="1"/>
      </xdr:nvSpPr>
      <xdr:spPr>
        <a:xfrm>
          <a:off x="2705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6" name="n_3aveValue【市民会館】&#10;有形固定資産減価償却率">
          <a:extLst>
            <a:ext uri="{FF2B5EF4-FFF2-40B4-BE49-F238E27FC236}">
              <a16:creationId xmlns:a16="http://schemas.microsoft.com/office/drawing/2014/main" id="{6F7FDC60-69DA-46B8-8A60-3D54683B43EA}"/>
            </a:ext>
          </a:extLst>
        </xdr:cNvPr>
        <xdr:cNvSpPr txBox="1"/>
      </xdr:nvSpPr>
      <xdr:spPr>
        <a:xfrm>
          <a:off x="1816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143527</xdr:rowOff>
    </xdr:from>
    <xdr:ext cx="405111" cy="259045"/>
    <xdr:sp macro="" textlink="">
      <xdr:nvSpPr>
        <xdr:cNvPr id="427" name="n_4aveValue【市民会館】&#10;有形固定資産減価償却率">
          <a:extLst>
            <a:ext uri="{FF2B5EF4-FFF2-40B4-BE49-F238E27FC236}">
              <a16:creationId xmlns:a16="http://schemas.microsoft.com/office/drawing/2014/main" id="{8E5E25A7-1285-437F-94CA-8FDF655AE1FD}"/>
            </a:ext>
          </a:extLst>
        </xdr:cNvPr>
        <xdr:cNvSpPr txBox="1"/>
      </xdr:nvSpPr>
      <xdr:spPr>
        <a:xfrm>
          <a:off x="927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147338</xdr:rowOff>
    </xdr:from>
    <xdr:ext cx="405111" cy="259045"/>
    <xdr:sp macro="" textlink="">
      <xdr:nvSpPr>
        <xdr:cNvPr id="428" name="n_1mainValue【市民会館】&#10;有形固定資産減価償却率">
          <a:extLst>
            <a:ext uri="{FF2B5EF4-FFF2-40B4-BE49-F238E27FC236}">
              <a16:creationId xmlns:a16="http://schemas.microsoft.com/office/drawing/2014/main" id="{6369DCB0-64F7-4A79-91A2-FEE1C32A3AD3}"/>
            </a:ext>
          </a:extLst>
        </xdr:cNvPr>
        <xdr:cNvSpPr txBox="1"/>
      </xdr:nvSpPr>
      <xdr:spPr>
        <a:xfrm>
          <a:off x="35820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118127</xdr:rowOff>
    </xdr:from>
    <xdr:ext cx="405111" cy="259045"/>
    <xdr:sp macro="" textlink="">
      <xdr:nvSpPr>
        <xdr:cNvPr id="429" name="n_2mainValue【市民会館】&#10;有形固定資産減価償却率">
          <a:extLst>
            <a:ext uri="{FF2B5EF4-FFF2-40B4-BE49-F238E27FC236}">
              <a16:creationId xmlns:a16="http://schemas.microsoft.com/office/drawing/2014/main" id="{11E8BB41-7F6D-4F29-911F-A8498498B4B9}"/>
            </a:ext>
          </a:extLst>
        </xdr:cNvPr>
        <xdr:cNvSpPr txBox="1"/>
      </xdr:nvSpPr>
      <xdr:spPr>
        <a:xfrm>
          <a:off x="2705744" y="1743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92727</xdr:rowOff>
    </xdr:from>
    <xdr:ext cx="405111" cy="259045"/>
    <xdr:sp macro="" textlink="">
      <xdr:nvSpPr>
        <xdr:cNvPr id="430" name="n_3mainValue【市民会館】&#10;有形固定資産減価償却率">
          <a:extLst>
            <a:ext uri="{FF2B5EF4-FFF2-40B4-BE49-F238E27FC236}">
              <a16:creationId xmlns:a16="http://schemas.microsoft.com/office/drawing/2014/main" id="{74120195-02BA-4E3D-A3F5-02BCC0643D50}"/>
            </a:ext>
          </a:extLst>
        </xdr:cNvPr>
        <xdr:cNvSpPr txBox="1"/>
      </xdr:nvSpPr>
      <xdr:spPr>
        <a:xfrm>
          <a:off x="1816744" y="1740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62247</xdr:rowOff>
    </xdr:from>
    <xdr:ext cx="405111" cy="259045"/>
    <xdr:sp macro="" textlink="">
      <xdr:nvSpPr>
        <xdr:cNvPr id="431" name="n_4mainValue【市民会館】&#10;有形固定資産減価償却率">
          <a:extLst>
            <a:ext uri="{FF2B5EF4-FFF2-40B4-BE49-F238E27FC236}">
              <a16:creationId xmlns:a16="http://schemas.microsoft.com/office/drawing/2014/main" id="{FD97FCFC-A573-4164-8288-47881953AA16}"/>
            </a:ext>
          </a:extLst>
        </xdr:cNvPr>
        <xdr:cNvSpPr txBox="1"/>
      </xdr:nvSpPr>
      <xdr:spPr>
        <a:xfrm>
          <a:off x="927744" y="1737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74FF7696-829F-46B8-A890-2F4BACECCE7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5DB34F44-5C84-40D9-BA03-9FD7FBEA346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8D355DE0-DA7E-4E34-9BA3-D0AAC7A178C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B5BA0FAC-4DAA-4DE2-8D67-55675355F1C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A1544766-8C3A-4361-B444-AC901E163E1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F50DB3F2-A31E-4CAE-9CC0-70262F6EEEC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3C85B9E9-0372-4503-ABEB-1FE589D9662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35D4E0BE-9A80-4483-BFD7-E15934CB7C4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B54AA75D-FD3F-4555-8F92-95D96963F4E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621190B9-F1CD-4D4D-8B7C-4C46CDAE812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a:extLst>
            <a:ext uri="{FF2B5EF4-FFF2-40B4-BE49-F238E27FC236}">
              <a16:creationId xmlns:a16="http://schemas.microsoft.com/office/drawing/2014/main" id="{08021E9D-6430-4ACB-9B18-E33EAE227A0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a:extLst>
            <a:ext uri="{FF2B5EF4-FFF2-40B4-BE49-F238E27FC236}">
              <a16:creationId xmlns:a16="http://schemas.microsoft.com/office/drawing/2014/main" id="{0560CFBC-112D-4BBA-854D-60E52CB1504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a:extLst>
            <a:ext uri="{FF2B5EF4-FFF2-40B4-BE49-F238E27FC236}">
              <a16:creationId xmlns:a16="http://schemas.microsoft.com/office/drawing/2014/main" id="{09ECBFB4-C651-48E8-8707-A6F54E05778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a:extLst>
            <a:ext uri="{FF2B5EF4-FFF2-40B4-BE49-F238E27FC236}">
              <a16:creationId xmlns:a16="http://schemas.microsoft.com/office/drawing/2014/main" id="{9EA54C15-6278-4B32-9EB7-1282E0ACCA5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3D969611-E2B5-4C7C-A9CE-00A9E8D58D0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a:extLst>
            <a:ext uri="{FF2B5EF4-FFF2-40B4-BE49-F238E27FC236}">
              <a16:creationId xmlns:a16="http://schemas.microsoft.com/office/drawing/2014/main" id="{1200FAFD-418C-4B84-9D2D-AD525BA7296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a:extLst>
            <a:ext uri="{FF2B5EF4-FFF2-40B4-BE49-F238E27FC236}">
              <a16:creationId xmlns:a16="http://schemas.microsoft.com/office/drawing/2014/main" id="{366B50F0-4DB0-403B-94A6-43A9B43F6B7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a:extLst>
            <a:ext uri="{FF2B5EF4-FFF2-40B4-BE49-F238E27FC236}">
              <a16:creationId xmlns:a16="http://schemas.microsoft.com/office/drawing/2014/main" id="{5A2DAD54-9010-4C65-822E-3F7890808E7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a:extLst>
            <a:ext uri="{FF2B5EF4-FFF2-40B4-BE49-F238E27FC236}">
              <a16:creationId xmlns:a16="http://schemas.microsoft.com/office/drawing/2014/main" id="{20BE69E3-CAC1-4A55-BB7A-2708B0B8BF7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a:extLst>
            <a:ext uri="{FF2B5EF4-FFF2-40B4-BE49-F238E27FC236}">
              <a16:creationId xmlns:a16="http://schemas.microsoft.com/office/drawing/2014/main" id="{7A51C3DB-E875-4A20-904B-DC5D2C60FD0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D81E2B30-5207-455D-A8BC-8E3C30FC703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D2724F9C-832E-4291-9CB1-132DB06E213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532DAAD8-B4E9-434A-B2F4-351B46AF295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55" name="直線コネクタ 454">
          <a:extLst>
            <a:ext uri="{FF2B5EF4-FFF2-40B4-BE49-F238E27FC236}">
              <a16:creationId xmlns:a16="http://schemas.microsoft.com/office/drawing/2014/main" id="{F5469E71-AC8A-42C5-A731-84CBB89C1EE9}"/>
            </a:ext>
          </a:extLst>
        </xdr:cNvPr>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6" name="【市民会館】&#10;一人当たり面積最小値テキスト">
          <a:extLst>
            <a:ext uri="{FF2B5EF4-FFF2-40B4-BE49-F238E27FC236}">
              <a16:creationId xmlns:a16="http://schemas.microsoft.com/office/drawing/2014/main" id="{023286EA-2186-47FD-9CC2-4C6681CBE3D0}"/>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7" name="直線コネクタ 456">
          <a:extLst>
            <a:ext uri="{FF2B5EF4-FFF2-40B4-BE49-F238E27FC236}">
              <a16:creationId xmlns:a16="http://schemas.microsoft.com/office/drawing/2014/main" id="{C236DDA8-A2FC-4EEC-BC91-CAC5BF0074DB}"/>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58" name="【市民会館】&#10;一人当たり面積最大値テキスト">
          <a:extLst>
            <a:ext uri="{FF2B5EF4-FFF2-40B4-BE49-F238E27FC236}">
              <a16:creationId xmlns:a16="http://schemas.microsoft.com/office/drawing/2014/main" id="{E4BB3170-17DF-452B-9281-B9356BACFF9B}"/>
            </a:ext>
          </a:extLst>
        </xdr:cNvPr>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59" name="直線コネクタ 458">
          <a:extLst>
            <a:ext uri="{FF2B5EF4-FFF2-40B4-BE49-F238E27FC236}">
              <a16:creationId xmlns:a16="http://schemas.microsoft.com/office/drawing/2014/main" id="{C89EFD48-9690-472E-BC01-0993094E833C}"/>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87647</xdr:rowOff>
    </xdr:from>
    <xdr:ext cx="469744" cy="259045"/>
    <xdr:sp macro="" textlink="">
      <xdr:nvSpPr>
        <xdr:cNvPr id="460" name="【市民会館】&#10;一人当たり面積平均値テキスト">
          <a:extLst>
            <a:ext uri="{FF2B5EF4-FFF2-40B4-BE49-F238E27FC236}">
              <a16:creationId xmlns:a16="http://schemas.microsoft.com/office/drawing/2014/main" id="{DB54EBF8-AD5C-4FFF-904C-D4ECB1D9FBDA}"/>
            </a:ext>
          </a:extLst>
        </xdr:cNvPr>
        <xdr:cNvSpPr txBox="1"/>
      </xdr:nvSpPr>
      <xdr:spPr>
        <a:xfrm>
          <a:off x="10515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61" name="フローチャート: 判断 460">
          <a:extLst>
            <a:ext uri="{FF2B5EF4-FFF2-40B4-BE49-F238E27FC236}">
              <a16:creationId xmlns:a16="http://schemas.microsoft.com/office/drawing/2014/main" id="{E9690CF8-ACF2-478B-B599-A82DF7B02BC1}"/>
            </a:ext>
          </a:extLst>
        </xdr:cNvPr>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62" name="フローチャート: 判断 461">
          <a:extLst>
            <a:ext uri="{FF2B5EF4-FFF2-40B4-BE49-F238E27FC236}">
              <a16:creationId xmlns:a16="http://schemas.microsoft.com/office/drawing/2014/main" id="{ABE02661-0FDF-4A21-A1AA-BA404FE8C338}"/>
            </a:ext>
          </a:extLst>
        </xdr:cNvPr>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63" name="フローチャート: 判断 462">
          <a:extLst>
            <a:ext uri="{FF2B5EF4-FFF2-40B4-BE49-F238E27FC236}">
              <a16:creationId xmlns:a16="http://schemas.microsoft.com/office/drawing/2014/main" id="{A992AB14-C736-4745-A4E6-9FA1089B5DFF}"/>
            </a:ext>
          </a:extLst>
        </xdr:cNvPr>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64" name="フローチャート: 判断 463">
          <a:extLst>
            <a:ext uri="{FF2B5EF4-FFF2-40B4-BE49-F238E27FC236}">
              <a16:creationId xmlns:a16="http://schemas.microsoft.com/office/drawing/2014/main" id="{142A0A05-D976-4FA8-9E8F-D2BED8DF8550}"/>
            </a:ext>
          </a:extLst>
        </xdr:cNvPr>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88264</xdr:rowOff>
    </xdr:from>
    <xdr:to>
      <xdr:col>36</xdr:col>
      <xdr:colOff>165100</xdr:colOff>
      <xdr:row>107</xdr:row>
      <xdr:rowOff>18414</xdr:rowOff>
    </xdr:to>
    <xdr:sp macro="" textlink="">
      <xdr:nvSpPr>
        <xdr:cNvPr id="465" name="フローチャート: 判断 464">
          <a:extLst>
            <a:ext uri="{FF2B5EF4-FFF2-40B4-BE49-F238E27FC236}">
              <a16:creationId xmlns:a16="http://schemas.microsoft.com/office/drawing/2014/main" id="{36EB7EE0-7496-4804-A704-82705A547861}"/>
            </a:ext>
          </a:extLst>
        </xdr:cNvPr>
        <xdr:cNvSpPr/>
      </xdr:nvSpPr>
      <xdr:spPr>
        <a:xfrm>
          <a:off x="6921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2F350B3B-75A6-4DE5-8678-A72F9C4BFE7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5DCC2FC-1424-4DD2-B9D8-938802386B0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86665C8F-2311-429C-B292-DEDE2E255E6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4B8B66A-9DB5-49D8-A3BB-F8BC79C09D0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DC24271-7122-4C23-A975-53C7A26C514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38736</xdr:rowOff>
    </xdr:from>
    <xdr:to>
      <xdr:col>55</xdr:col>
      <xdr:colOff>50800</xdr:colOff>
      <xdr:row>106</xdr:row>
      <xdr:rowOff>140336</xdr:rowOff>
    </xdr:to>
    <xdr:sp macro="" textlink="">
      <xdr:nvSpPr>
        <xdr:cNvPr id="471" name="楕円 470">
          <a:extLst>
            <a:ext uri="{FF2B5EF4-FFF2-40B4-BE49-F238E27FC236}">
              <a16:creationId xmlns:a16="http://schemas.microsoft.com/office/drawing/2014/main" id="{8AE5E3EE-A932-48EC-92FE-6D26EC273F34}"/>
            </a:ext>
          </a:extLst>
        </xdr:cNvPr>
        <xdr:cNvSpPr/>
      </xdr:nvSpPr>
      <xdr:spPr>
        <a:xfrm>
          <a:off x="104267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61613</xdr:rowOff>
    </xdr:from>
    <xdr:ext cx="469744" cy="259045"/>
    <xdr:sp macro="" textlink="">
      <xdr:nvSpPr>
        <xdr:cNvPr id="472" name="【市民会館】&#10;一人当たり面積該当値テキスト">
          <a:extLst>
            <a:ext uri="{FF2B5EF4-FFF2-40B4-BE49-F238E27FC236}">
              <a16:creationId xmlns:a16="http://schemas.microsoft.com/office/drawing/2014/main" id="{0FACF904-ECBA-4F5C-A3DD-2679F2394C1F}"/>
            </a:ext>
          </a:extLst>
        </xdr:cNvPr>
        <xdr:cNvSpPr txBox="1"/>
      </xdr:nvSpPr>
      <xdr:spPr>
        <a:xfrm>
          <a:off x="10515600" y="1806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46355</xdr:rowOff>
    </xdr:from>
    <xdr:to>
      <xdr:col>50</xdr:col>
      <xdr:colOff>165100</xdr:colOff>
      <xdr:row>106</xdr:row>
      <xdr:rowOff>147955</xdr:rowOff>
    </xdr:to>
    <xdr:sp macro="" textlink="">
      <xdr:nvSpPr>
        <xdr:cNvPr id="473" name="楕円 472">
          <a:extLst>
            <a:ext uri="{FF2B5EF4-FFF2-40B4-BE49-F238E27FC236}">
              <a16:creationId xmlns:a16="http://schemas.microsoft.com/office/drawing/2014/main" id="{07470826-2C57-4B72-BA7F-6A77C6F374E6}"/>
            </a:ext>
          </a:extLst>
        </xdr:cNvPr>
        <xdr:cNvSpPr/>
      </xdr:nvSpPr>
      <xdr:spPr>
        <a:xfrm>
          <a:off x="9588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89536</xdr:rowOff>
    </xdr:from>
    <xdr:to>
      <xdr:col>55</xdr:col>
      <xdr:colOff>0</xdr:colOff>
      <xdr:row>106</xdr:row>
      <xdr:rowOff>97155</xdr:rowOff>
    </xdr:to>
    <xdr:cxnSp macro="">
      <xdr:nvCxnSpPr>
        <xdr:cNvPr id="474" name="直線コネクタ 473">
          <a:extLst>
            <a:ext uri="{FF2B5EF4-FFF2-40B4-BE49-F238E27FC236}">
              <a16:creationId xmlns:a16="http://schemas.microsoft.com/office/drawing/2014/main" id="{A94EB93D-C62B-4FEA-9F21-581E88E0C6C9}"/>
            </a:ext>
          </a:extLst>
        </xdr:cNvPr>
        <xdr:cNvCxnSpPr/>
      </xdr:nvCxnSpPr>
      <xdr:spPr>
        <a:xfrm flipV="1">
          <a:off x="9639300" y="18263236"/>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53975</xdr:rowOff>
    </xdr:from>
    <xdr:to>
      <xdr:col>46</xdr:col>
      <xdr:colOff>38100</xdr:colOff>
      <xdr:row>106</xdr:row>
      <xdr:rowOff>155575</xdr:rowOff>
    </xdr:to>
    <xdr:sp macro="" textlink="">
      <xdr:nvSpPr>
        <xdr:cNvPr id="475" name="楕円 474">
          <a:extLst>
            <a:ext uri="{FF2B5EF4-FFF2-40B4-BE49-F238E27FC236}">
              <a16:creationId xmlns:a16="http://schemas.microsoft.com/office/drawing/2014/main" id="{266C1CF7-4007-441C-BD36-154395CFB327}"/>
            </a:ext>
          </a:extLst>
        </xdr:cNvPr>
        <xdr:cNvSpPr/>
      </xdr:nvSpPr>
      <xdr:spPr>
        <a:xfrm>
          <a:off x="8699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97155</xdr:rowOff>
    </xdr:from>
    <xdr:to>
      <xdr:col>50</xdr:col>
      <xdr:colOff>114300</xdr:colOff>
      <xdr:row>106</xdr:row>
      <xdr:rowOff>104775</xdr:rowOff>
    </xdr:to>
    <xdr:cxnSp macro="">
      <xdr:nvCxnSpPr>
        <xdr:cNvPr id="476" name="直線コネクタ 475">
          <a:extLst>
            <a:ext uri="{FF2B5EF4-FFF2-40B4-BE49-F238E27FC236}">
              <a16:creationId xmlns:a16="http://schemas.microsoft.com/office/drawing/2014/main" id="{3EFBB3E4-12C4-4EF0-A30F-269A5D111E8C}"/>
            </a:ext>
          </a:extLst>
        </xdr:cNvPr>
        <xdr:cNvCxnSpPr/>
      </xdr:nvCxnSpPr>
      <xdr:spPr>
        <a:xfrm flipV="1">
          <a:off x="8750300" y="182708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61595</xdr:rowOff>
    </xdr:from>
    <xdr:to>
      <xdr:col>41</xdr:col>
      <xdr:colOff>101600</xdr:colOff>
      <xdr:row>106</xdr:row>
      <xdr:rowOff>163195</xdr:rowOff>
    </xdr:to>
    <xdr:sp macro="" textlink="">
      <xdr:nvSpPr>
        <xdr:cNvPr id="477" name="楕円 476">
          <a:extLst>
            <a:ext uri="{FF2B5EF4-FFF2-40B4-BE49-F238E27FC236}">
              <a16:creationId xmlns:a16="http://schemas.microsoft.com/office/drawing/2014/main" id="{33BA286C-309F-46B6-86A8-DA707875D97F}"/>
            </a:ext>
          </a:extLst>
        </xdr:cNvPr>
        <xdr:cNvSpPr/>
      </xdr:nvSpPr>
      <xdr:spPr>
        <a:xfrm>
          <a:off x="7810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104775</xdr:rowOff>
    </xdr:from>
    <xdr:to>
      <xdr:col>45</xdr:col>
      <xdr:colOff>177800</xdr:colOff>
      <xdr:row>106</xdr:row>
      <xdr:rowOff>112395</xdr:rowOff>
    </xdr:to>
    <xdr:cxnSp macro="">
      <xdr:nvCxnSpPr>
        <xdr:cNvPr id="478" name="直線コネクタ 477">
          <a:extLst>
            <a:ext uri="{FF2B5EF4-FFF2-40B4-BE49-F238E27FC236}">
              <a16:creationId xmlns:a16="http://schemas.microsoft.com/office/drawing/2014/main" id="{81263034-E6B5-4AFD-9A9C-BBAC73FFA140}"/>
            </a:ext>
          </a:extLst>
        </xdr:cNvPr>
        <xdr:cNvCxnSpPr/>
      </xdr:nvCxnSpPr>
      <xdr:spPr>
        <a:xfrm flipV="1">
          <a:off x="7861300" y="182784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69214</xdr:rowOff>
    </xdr:from>
    <xdr:to>
      <xdr:col>36</xdr:col>
      <xdr:colOff>165100</xdr:colOff>
      <xdr:row>106</xdr:row>
      <xdr:rowOff>170814</xdr:rowOff>
    </xdr:to>
    <xdr:sp macro="" textlink="">
      <xdr:nvSpPr>
        <xdr:cNvPr id="479" name="楕円 478">
          <a:extLst>
            <a:ext uri="{FF2B5EF4-FFF2-40B4-BE49-F238E27FC236}">
              <a16:creationId xmlns:a16="http://schemas.microsoft.com/office/drawing/2014/main" id="{4F895AFB-B0A2-43A0-8E83-40028557085C}"/>
            </a:ext>
          </a:extLst>
        </xdr:cNvPr>
        <xdr:cNvSpPr/>
      </xdr:nvSpPr>
      <xdr:spPr>
        <a:xfrm>
          <a:off x="6921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112395</xdr:rowOff>
    </xdr:from>
    <xdr:to>
      <xdr:col>41</xdr:col>
      <xdr:colOff>50800</xdr:colOff>
      <xdr:row>106</xdr:row>
      <xdr:rowOff>120014</xdr:rowOff>
    </xdr:to>
    <xdr:cxnSp macro="">
      <xdr:nvCxnSpPr>
        <xdr:cNvPr id="480" name="直線コネクタ 479">
          <a:extLst>
            <a:ext uri="{FF2B5EF4-FFF2-40B4-BE49-F238E27FC236}">
              <a16:creationId xmlns:a16="http://schemas.microsoft.com/office/drawing/2014/main" id="{6F7FD745-B26D-4B77-9848-A39FFA672140}"/>
            </a:ext>
          </a:extLst>
        </xdr:cNvPr>
        <xdr:cNvCxnSpPr/>
      </xdr:nvCxnSpPr>
      <xdr:spPr>
        <a:xfrm flipV="1">
          <a:off x="6972300" y="182860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32402</xdr:rowOff>
    </xdr:from>
    <xdr:ext cx="469744" cy="259045"/>
    <xdr:sp macro="" textlink="">
      <xdr:nvSpPr>
        <xdr:cNvPr id="481" name="n_1aveValue【市民会館】&#10;一人当たり面積">
          <a:extLst>
            <a:ext uri="{FF2B5EF4-FFF2-40B4-BE49-F238E27FC236}">
              <a16:creationId xmlns:a16="http://schemas.microsoft.com/office/drawing/2014/main" id="{86615A76-8A10-4AD0-906F-6BF1CBFBF691}"/>
            </a:ext>
          </a:extLst>
        </xdr:cNvPr>
        <xdr:cNvSpPr txBox="1"/>
      </xdr:nvSpPr>
      <xdr:spPr>
        <a:xfrm>
          <a:off x="93917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24782</xdr:rowOff>
    </xdr:from>
    <xdr:ext cx="469744" cy="259045"/>
    <xdr:sp macro="" textlink="">
      <xdr:nvSpPr>
        <xdr:cNvPr id="482" name="n_2aveValue【市民会館】&#10;一人当たり面積">
          <a:extLst>
            <a:ext uri="{FF2B5EF4-FFF2-40B4-BE49-F238E27FC236}">
              <a16:creationId xmlns:a16="http://schemas.microsoft.com/office/drawing/2014/main" id="{F8B4F62F-6AD4-4158-9576-B54F57BFCB34}"/>
            </a:ext>
          </a:extLst>
        </xdr:cNvPr>
        <xdr:cNvSpPr txBox="1"/>
      </xdr:nvSpPr>
      <xdr:spPr>
        <a:xfrm>
          <a:off x="8515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20972</xdr:rowOff>
    </xdr:from>
    <xdr:ext cx="469744" cy="259045"/>
    <xdr:sp macro="" textlink="">
      <xdr:nvSpPr>
        <xdr:cNvPr id="483" name="n_3aveValue【市民会館】&#10;一人当たり面積">
          <a:extLst>
            <a:ext uri="{FF2B5EF4-FFF2-40B4-BE49-F238E27FC236}">
              <a16:creationId xmlns:a16="http://schemas.microsoft.com/office/drawing/2014/main" id="{37923BCE-12D9-46AB-B4CE-6B8BA7B945FB}"/>
            </a:ext>
          </a:extLst>
        </xdr:cNvPr>
        <xdr:cNvSpPr txBox="1"/>
      </xdr:nvSpPr>
      <xdr:spPr>
        <a:xfrm>
          <a:off x="7626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9541</xdr:rowOff>
    </xdr:from>
    <xdr:ext cx="469744" cy="259045"/>
    <xdr:sp macro="" textlink="">
      <xdr:nvSpPr>
        <xdr:cNvPr id="484" name="n_4aveValue【市民会館】&#10;一人当たり面積">
          <a:extLst>
            <a:ext uri="{FF2B5EF4-FFF2-40B4-BE49-F238E27FC236}">
              <a16:creationId xmlns:a16="http://schemas.microsoft.com/office/drawing/2014/main" id="{CCB02492-D1A6-4630-9E4F-D45B49456B13}"/>
            </a:ext>
          </a:extLst>
        </xdr:cNvPr>
        <xdr:cNvSpPr txBox="1"/>
      </xdr:nvSpPr>
      <xdr:spPr>
        <a:xfrm>
          <a:off x="67374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164482</xdr:rowOff>
    </xdr:from>
    <xdr:ext cx="469744" cy="259045"/>
    <xdr:sp macro="" textlink="">
      <xdr:nvSpPr>
        <xdr:cNvPr id="485" name="n_1mainValue【市民会館】&#10;一人当たり面積">
          <a:extLst>
            <a:ext uri="{FF2B5EF4-FFF2-40B4-BE49-F238E27FC236}">
              <a16:creationId xmlns:a16="http://schemas.microsoft.com/office/drawing/2014/main" id="{74556FAB-7913-4A3B-A5CF-315538B50E16}"/>
            </a:ext>
          </a:extLst>
        </xdr:cNvPr>
        <xdr:cNvSpPr txBox="1"/>
      </xdr:nvSpPr>
      <xdr:spPr>
        <a:xfrm>
          <a:off x="93917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652</xdr:rowOff>
    </xdr:from>
    <xdr:ext cx="469744" cy="259045"/>
    <xdr:sp macro="" textlink="">
      <xdr:nvSpPr>
        <xdr:cNvPr id="486" name="n_2mainValue【市民会館】&#10;一人当たり面積">
          <a:extLst>
            <a:ext uri="{FF2B5EF4-FFF2-40B4-BE49-F238E27FC236}">
              <a16:creationId xmlns:a16="http://schemas.microsoft.com/office/drawing/2014/main" id="{1C4EF967-7A65-450A-8ACD-649F1BDCEA42}"/>
            </a:ext>
          </a:extLst>
        </xdr:cNvPr>
        <xdr:cNvSpPr txBox="1"/>
      </xdr:nvSpPr>
      <xdr:spPr>
        <a:xfrm>
          <a:off x="85154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8272</xdr:rowOff>
    </xdr:from>
    <xdr:ext cx="469744" cy="259045"/>
    <xdr:sp macro="" textlink="">
      <xdr:nvSpPr>
        <xdr:cNvPr id="487" name="n_3mainValue【市民会館】&#10;一人当たり面積">
          <a:extLst>
            <a:ext uri="{FF2B5EF4-FFF2-40B4-BE49-F238E27FC236}">
              <a16:creationId xmlns:a16="http://schemas.microsoft.com/office/drawing/2014/main" id="{B5819850-C5B0-4D8A-80D5-B3FE5E18064D}"/>
            </a:ext>
          </a:extLst>
        </xdr:cNvPr>
        <xdr:cNvSpPr txBox="1"/>
      </xdr:nvSpPr>
      <xdr:spPr>
        <a:xfrm>
          <a:off x="7626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15891</xdr:rowOff>
    </xdr:from>
    <xdr:ext cx="469744" cy="259045"/>
    <xdr:sp macro="" textlink="">
      <xdr:nvSpPr>
        <xdr:cNvPr id="488" name="n_4mainValue【市民会館】&#10;一人当たり面積">
          <a:extLst>
            <a:ext uri="{FF2B5EF4-FFF2-40B4-BE49-F238E27FC236}">
              <a16:creationId xmlns:a16="http://schemas.microsoft.com/office/drawing/2014/main" id="{B2462A7B-64A0-424C-B389-D302A05C24DE}"/>
            </a:ext>
          </a:extLst>
        </xdr:cNvPr>
        <xdr:cNvSpPr txBox="1"/>
      </xdr:nvSpPr>
      <xdr:spPr>
        <a:xfrm>
          <a:off x="6737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EEAA769D-E5A9-4705-B891-6DDF0C04285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CB4D3B63-9402-4AD7-B237-3502BE9AD32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5917124A-4AAD-4210-A92F-63D5F1109B2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DA845E7E-446D-4B19-9026-80240BFEABE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C7DE0709-B03B-4815-805C-860A4724BDB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E69CF1E7-9896-48F6-8E45-AF6E6B6AF84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2CA85557-E216-4FBF-993F-4838F0B9813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C2B9FDA9-6784-4467-8DD9-9A4F212E4A1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4A379C9-EAAA-4065-9FAD-DA576703B23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58119397-5E3B-46D7-B148-ED64A715496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22822905-1017-4798-9FB1-3556D41E765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F9D25B0F-787A-4F04-9776-09B2A50F38A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F5E3CAFD-3C0B-41C5-AF84-50DC68561B5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48107649-C462-4615-AD5F-1CE70D7DA0D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F6F36F73-D021-4E71-8CD3-F609CF37F01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C3A361DC-5C9B-49A4-AF94-F7C33C3D411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2F3478A8-3614-4CE3-B946-AC363101229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C3707D69-0D99-4788-B277-106910E7FFC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A659E439-5EAF-4B56-ABF6-8ED502C623F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24816C5C-0A6F-40BC-964A-44667B825DE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7F268B67-C9FE-4854-851C-CA88F8FA443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D4F9F06A-A6A8-40C1-8D35-5FFFDE7A43A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239E8B81-D4D5-4DA4-ACAB-7071EB309E1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CB7A8826-BC2B-44C1-8B1E-083F5B80192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513" name="直線コネクタ 512">
          <a:extLst>
            <a:ext uri="{FF2B5EF4-FFF2-40B4-BE49-F238E27FC236}">
              <a16:creationId xmlns:a16="http://schemas.microsoft.com/office/drawing/2014/main" id="{02C9EBBF-5BFA-4FE4-9A2F-E203DF2720EC}"/>
            </a:ext>
          </a:extLst>
        </xdr:cNvPr>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E9643FC5-79EA-483A-B790-B93FD5D37EA8}"/>
            </a:ext>
          </a:extLst>
        </xdr:cNvPr>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515" name="直線コネクタ 514">
          <a:extLst>
            <a:ext uri="{FF2B5EF4-FFF2-40B4-BE49-F238E27FC236}">
              <a16:creationId xmlns:a16="http://schemas.microsoft.com/office/drawing/2014/main" id="{F3FF256E-16C5-4297-9B77-137A8306237E}"/>
            </a:ext>
          </a:extLst>
        </xdr:cNvPr>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F5E441FF-827E-4E8B-A61D-A8501BFE6B59}"/>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17" name="直線コネクタ 516">
          <a:extLst>
            <a:ext uri="{FF2B5EF4-FFF2-40B4-BE49-F238E27FC236}">
              <a16:creationId xmlns:a16="http://schemas.microsoft.com/office/drawing/2014/main" id="{D25B4D48-CA12-4064-9288-CB4649F957B2}"/>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59707</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238753DA-E860-4F54-B73D-AEFA0E49E89E}"/>
            </a:ext>
          </a:extLst>
        </xdr:cNvPr>
        <xdr:cNvSpPr txBox="1"/>
      </xdr:nvSpPr>
      <xdr:spPr>
        <a:xfrm>
          <a:off x="1635760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519" name="フローチャート: 判断 518">
          <a:extLst>
            <a:ext uri="{FF2B5EF4-FFF2-40B4-BE49-F238E27FC236}">
              <a16:creationId xmlns:a16="http://schemas.microsoft.com/office/drawing/2014/main" id="{F712E64A-CCF4-4DE8-9E27-E002139CF017}"/>
            </a:ext>
          </a:extLst>
        </xdr:cNvPr>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0" name="フローチャート: 判断 519">
          <a:extLst>
            <a:ext uri="{FF2B5EF4-FFF2-40B4-BE49-F238E27FC236}">
              <a16:creationId xmlns:a16="http://schemas.microsoft.com/office/drawing/2014/main" id="{074737B8-7264-4410-913E-B1EF873CEB28}"/>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521" name="フローチャート: 判断 520">
          <a:extLst>
            <a:ext uri="{FF2B5EF4-FFF2-40B4-BE49-F238E27FC236}">
              <a16:creationId xmlns:a16="http://schemas.microsoft.com/office/drawing/2014/main" id="{B21653DA-A794-4F06-AFEA-2052116949D0}"/>
            </a:ext>
          </a:extLst>
        </xdr:cNvPr>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22" name="フローチャート: 判断 521">
          <a:extLst>
            <a:ext uri="{FF2B5EF4-FFF2-40B4-BE49-F238E27FC236}">
              <a16:creationId xmlns:a16="http://schemas.microsoft.com/office/drawing/2014/main" id="{CEFCE904-0BFD-48BF-A3C5-C896E34811B6}"/>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523" name="フローチャート: 判断 522">
          <a:extLst>
            <a:ext uri="{FF2B5EF4-FFF2-40B4-BE49-F238E27FC236}">
              <a16:creationId xmlns:a16="http://schemas.microsoft.com/office/drawing/2014/main" id="{13E92B84-717B-4A9D-A895-09321B18BC32}"/>
            </a:ext>
          </a:extLst>
        </xdr:cNvPr>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C6DB06BF-ECF5-4E78-8BC9-DD56ADE17FA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31D8016E-9A6D-46EB-ABA4-9F7CBDFAFDF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76423F84-713F-417D-A652-11090D4A754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8FB1B2B-26A7-4E4B-8EE7-7DB3412F4C9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B00D37A-D9B8-4FB1-BB05-97604F04629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29" name="楕円 528">
          <a:extLst>
            <a:ext uri="{FF2B5EF4-FFF2-40B4-BE49-F238E27FC236}">
              <a16:creationId xmlns:a16="http://schemas.microsoft.com/office/drawing/2014/main" id="{AE8C4C08-9657-44E3-9DE6-A5D73414AFD9}"/>
            </a:ext>
          </a:extLst>
        </xdr:cNvPr>
        <xdr:cNvSpPr/>
      </xdr:nvSpPr>
      <xdr:spPr>
        <a:xfrm>
          <a:off x="16268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38117</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376B6365-880C-4F34-9DA1-EFB136FA4619}"/>
            </a:ext>
          </a:extLst>
        </xdr:cNvPr>
        <xdr:cNvSpPr txBox="1"/>
      </xdr:nvSpPr>
      <xdr:spPr>
        <a:xfrm>
          <a:off x="16357600"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17780</xdr:rowOff>
    </xdr:from>
    <xdr:to>
      <xdr:col>81</xdr:col>
      <xdr:colOff>101600</xdr:colOff>
      <xdr:row>37</xdr:row>
      <xdr:rowOff>119380</xdr:rowOff>
    </xdr:to>
    <xdr:sp macro="" textlink="">
      <xdr:nvSpPr>
        <xdr:cNvPr id="531" name="楕円 530">
          <a:extLst>
            <a:ext uri="{FF2B5EF4-FFF2-40B4-BE49-F238E27FC236}">
              <a16:creationId xmlns:a16="http://schemas.microsoft.com/office/drawing/2014/main" id="{21F73F13-705D-4719-96A1-62256D14A77E}"/>
            </a:ext>
          </a:extLst>
        </xdr:cNvPr>
        <xdr:cNvSpPr/>
      </xdr:nvSpPr>
      <xdr:spPr>
        <a:xfrm>
          <a:off x="15430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68580</xdr:rowOff>
    </xdr:from>
    <xdr:to>
      <xdr:col>85</xdr:col>
      <xdr:colOff>127000</xdr:colOff>
      <xdr:row>37</xdr:row>
      <xdr:rowOff>110490</xdr:rowOff>
    </xdr:to>
    <xdr:cxnSp macro="">
      <xdr:nvCxnSpPr>
        <xdr:cNvPr id="532" name="直線コネクタ 531">
          <a:extLst>
            <a:ext uri="{FF2B5EF4-FFF2-40B4-BE49-F238E27FC236}">
              <a16:creationId xmlns:a16="http://schemas.microsoft.com/office/drawing/2014/main" id="{B4E797AC-DC42-4182-A0DA-D35185379D8E}"/>
            </a:ext>
          </a:extLst>
        </xdr:cNvPr>
        <xdr:cNvCxnSpPr/>
      </xdr:nvCxnSpPr>
      <xdr:spPr>
        <a:xfrm>
          <a:off x="15481300" y="64122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149225</xdr:rowOff>
    </xdr:from>
    <xdr:to>
      <xdr:col>76</xdr:col>
      <xdr:colOff>165100</xdr:colOff>
      <xdr:row>37</xdr:row>
      <xdr:rowOff>79375</xdr:rowOff>
    </xdr:to>
    <xdr:sp macro="" textlink="">
      <xdr:nvSpPr>
        <xdr:cNvPr id="533" name="楕円 532">
          <a:extLst>
            <a:ext uri="{FF2B5EF4-FFF2-40B4-BE49-F238E27FC236}">
              <a16:creationId xmlns:a16="http://schemas.microsoft.com/office/drawing/2014/main" id="{5970EF38-6F7C-4A83-9118-244875B909F3}"/>
            </a:ext>
          </a:extLst>
        </xdr:cNvPr>
        <xdr:cNvSpPr/>
      </xdr:nvSpPr>
      <xdr:spPr>
        <a:xfrm>
          <a:off x="14541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28575</xdr:rowOff>
    </xdr:from>
    <xdr:to>
      <xdr:col>81</xdr:col>
      <xdr:colOff>50800</xdr:colOff>
      <xdr:row>37</xdr:row>
      <xdr:rowOff>68580</xdr:rowOff>
    </xdr:to>
    <xdr:cxnSp macro="">
      <xdr:nvCxnSpPr>
        <xdr:cNvPr id="534" name="直線コネクタ 533">
          <a:extLst>
            <a:ext uri="{FF2B5EF4-FFF2-40B4-BE49-F238E27FC236}">
              <a16:creationId xmlns:a16="http://schemas.microsoft.com/office/drawing/2014/main" id="{8C74A4C4-6AA7-433D-884C-4278D23EE75C}"/>
            </a:ext>
          </a:extLst>
        </xdr:cNvPr>
        <xdr:cNvCxnSpPr/>
      </xdr:nvCxnSpPr>
      <xdr:spPr>
        <a:xfrm>
          <a:off x="14592300" y="63722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105410</xdr:rowOff>
    </xdr:from>
    <xdr:to>
      <xdr:col>72</xdr:col>
      <xdr:colOff>38100</xdr:colOff>
      <xdr:row>37</xdr:row>
      <xdr:rowOff>35560</xdr:rowOff>
    </xdr:to>
    <xdr:sp macro="" textlink="">
      <xdr:nvSpPr>
        <xdr:cNvPr id="535" name="楕円 534">
          <a:extLst>
            <a:ext uri="{FF2B5EF4-FFF2-40B4-BE49-F238E27FC236}">
              <a16:creationId xmlns:a16="http://schemas.microsoft.com/office/drawing/2014/main" id="{995F0444-053D-4DDE-BE52-85D0E9D4F9DA}"/>
            </a:ext>
          </a:extLst>
        </xdr:cNvPr>
        <xdr:cNvSpPr/>
      </xdr:nvSpPr>
      <xdr:spPr>
        <a:xfrm>
          <a:off x="13652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156210</xdr:rowOff>
    </xdr:from>
    <xdr:to>
      <xdr:col>76</xdr:col>
      <xdr:colOff>114300</xdr:colOff>
      <xdr:row>37</xdr:row>
      <xdr:rowOff>28575</xdr:rowOff>
    </xdr:to>
    <xdr:cxnSp macro="">
      <xdr:nvCxnSpPr>
        <xdr:cNvPr id="536" name="直線コネクタ 535">
          <a:extLst>
            <a:ext uri="{FF2B5EF4-FFF2-40B4-BE49-F238E27FC236}">
              <a16:creationId xmlns:a16="http://schemas.microsoft.com/office/drawing/2014/main" id="{DD40D1EE-0A6F-4EC1-9B2C-BE5112E4618F}"/>
            </a:ext>
          </a:extLst>
        </xdr:cNvPr>
        <xdr:cNvCxnSpPr/>
      </xdr:nvCxnSpPr>
      <xdr:spPr>
        <a:xfrm>
          <a:off x="13703300" y="63284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57785</xdr:rowOff>
    </xdr:from>
    <xdr:to>
      <xdr:col>67</xdr:col>
      <xdr:colOff>101600</xdr:colOff>
      <xdr:row>36</xdr:row>
      <xdr:rowOff>159385</xdr:rowOff>
    </xdr:to>
    <xdr:sp macro="" textlink="">
      <xdr:nvSpPr>
        <xdr:cNvPr id="537" name="楕円 536">
          <a:extLst>
            <a:ext uri="{FF2B5EF4-FFF2-40B4-BE49-F238E27FC236}">
              <a16:creationId xmlns:a16="http://schemas.microsoft.com/office/drawing/2014/main" id="{2327E3C5-BF3D-4362-A55A-7E93D530D785}"/>
            </a:ext>
          </a:extLst>
        </xdr:cNvPr>
        <xdr:cNvSpPr/>
      </xdr:nvSpPr>
      <xdr:spPr>
        <a:xfrm>
          <a:off x="12763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108585</xdr:rowOff>
    </xdr:from>
    <xdr:to>
      <xdr:col>71</xdr:col>
      <xdr:colOff>177800</xdr:colOff>
      <xdr:row>36</xdr:row>
      <xdr:rowOff>156210</xdr:rowOff>
    </xdr:to>
    <xdr:cxnSp macro="">
      <xdr:nvCxnSpPr>
        <xdr:cNvPr id="538" name="直線コネクタ 537">
          <a:extLst>
            <a:ext uri="{FF2B5EF4-FFF2-40B4-BE49-F238E27FC236}">
              <a16:creationId xmlns:a16="http://schemas.microsoft.com/office/drawing/2014/main" id="{F97D9A2A-2D6D-4C7D-BBEC-2B85520B0F68}"/>
            </a:ext>
          </a:extLst>
        </xdr:cNvPr>
        <xdr:cNvCxnSpPr/>
      </xdr:nvCxnSpPr>
      <xdr:spPr>
        <a:xfrm>
          <a:off x="12814300" y="62807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EE9DEF9A-E880-428C-9974-DBB897DE5545}"/>
            </a:ext>
          </a:extLst>
        </xdr:cNvPr>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5E7EFD79-E784-4216-ADDF-5F56351E448A}"/>
            </a:ext>
          </a:extLst>
        </xdr:cNvPr>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27C3DAFF-0B94-4676-AD06-997AA76B4842}"/>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1922</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78FDFC05-404A-478C-A679-4E2B7FF9AAD4}"/>
            </a:ext>
          </a:extLst>
        </xdr:cNvPr>
        <xdr:cNvSpPr txBox="1"/>
      </xdr:nvSpPr>
      <xdr:spPr>
        <a:xfrm>
          <a:off x="12611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135907</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9626C983-19BA-4569-8698-7503610D3E7D}"/>
            </a:ext>
          </a:extLst>
        </xdr:cNvPr>
        <xdr:cNvSpPr txBox="1"/>
      </xdr:nvSpPr>
      <xdr:spPr>
        <a:xfrm>
          <a:off x="152660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70502</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C2B81E41-D99D-460E-8E79-61982054AB90}"/>
            </a:ext>
          </a:extLst>
        </xdr:cNvPr>
        <xdr:cNvSpPr txBox="1"/>
      </xdr:nvSpPr>
      <xdr:spPr>
        <a:xfrm>
          <a:off x="143897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52087</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D57D7C0C-1F4A-4FFB-B734-4424F7C05AFE}"/>
            </a:ext>
          </a:extLst>
        </xdr:cNvPr>
        <xdr:cNvSpPr txBox="1"/>
      </xdr:nvSpPr>
      <xdr:spPr>
        <a:xfrm>
          <a:off x="13500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4462</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899338B2-386D-49B1-9FD5-06157BA63FE4}"/>
            </a:ext>
          </a:extLst>
        </xdr:cNvPr>
        <xdr:cNvSpPr txBox="1"/>
      </xdr:nvSpPr>
      <xdr:spPr>
        <a:xfrm>
          <a:off x="12611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C440A2EF-0595-45DD-A70A-2F6A8CF3B1C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3243716D-70AD-4AC9-A2DF-1FAE2E5EF17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14FB567B-C3B4-4D06-A47C-845DA96D9D1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90D6FEE1-6104-4AB5-B597-A18C352E525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EACBAD1F-FBE0-4B89-BBE1-3A797814483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4F5A030C-E921-4D75-BB12-C724CD3009C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F43E3BCA-061F-4A3D-9987-F7D729803A9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94974D85-DF09-4A76-98FC-C4BD07DCE2D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1D692BEC-DB79-4E8A-A40D-9DA8457264D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300D2367-7BAD-4580-9CAC-7E34A3D540E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a:extLst>
            <a:ext uri="{FF2B5EF4-FFF2-40B4-BE49-F238E27FC236}">
              <a16:creationId xmlns:a16="http://schemas.microsoft.com/office/drawing/2014/main" id="{FFAD3E3E-7B20-403E-A485-A6B880A1FBD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8" name="テキスト ボックス 557">
          <a:extLst>
            <a:ext uri="{FF2B5EF4-FFF2-40B4-BE49-F238E27FC236}">
              <a16:creationId xmlns:a16="http://schemas.microsoft.com/office/drawing/2014/main" id="{E051E747-DF4C-4019-93A4-5F363AE11A3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a:extLst>
            <a:ext uri="{FF2B5EF4-FFF2-40B4-BE49-F238E27FC236}">
              <a16:creationId xmlns:a16="http://schemas.microsoft.com/office/drawing/2014/main" id="{4E10ED4D-5F2D-434B-BB4F-76931E33500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0" name="テキスト ボックス 559">
          <a:extLst>
            <a:ext uri="{FF2B5EF4-FFF2-40B4-BE49-F238E27FC236}">
              <a16:creationId xmlns:a16="http://schemas.microsoft.com/office/drawing/2014/main" id="{5401FDEC-044B-4A12-8314-E752D0337DA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a:extLst>
            <a:ext uri="{FF2B5EF4-FFF2-40B4-BE49-F238E27FC236}">
              <a16:creationId xmlns:a16="http://schemas.microsoft.com/office/drawing/2014/main" id="{1BF4BE92-C10A-4753-ABDC-000568DBB37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2" name="テキスト ボックス 561">
          <a:extLst>
            <a:ext uri="{FF2B5EF4-FFF2-40B4-BE49-F238E27FC236}">
              <a16:creationId xmlns:a16="http://schemas.microsoft.com/office/drawing/2014/main" id="{E37F238A-89F8-458B-8E68-9F87E25549A9}"/>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a:extLst>
            <a:ext uri="{FF2B5EF4-FFF2-40B4-BE49-F238E27FC236}">
              <a16:creationId xmlns:a16="http://schemas.microsoft.com/office/drawing/2014/main" id="{AD24D43D-D820-45E1-8BAE-FC902FC6F2F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4" name="テキスト ボックス 563">
          <a:extLst>
            <a:ext uri="{FF2B5EF4-FFF2-40B4-BE49-F238E27FC236}">
              <a16:creationId xmlns:a16="http://schemas.microsoft.com/office/drawing/2014/main" id="{3BB10299-B5C3-442C-B834-52C37219906D}"/>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04A2D0AF-1B19-4C15-B161-6665F03C34B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a:extLst>
            <a:ext uri="{FF2B5EF4-FFF2-40B4-BE49-F238E27FC236}">
              <a16:creationId xmlns:a16="http://schemas.microsoft.com/office/drawing/2014/main" id="{0F035651-2908-4F46-A50C-9FA8FD7EB33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22D65E59-8AAC-4345-A513-51104EB2063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68" name="直線コネクタ 567">
          <a:extLst>
            <a:ext uri="{FF2B5EF4-FFF2-40B4-BE49-F238E27FC236}">
              <a16:creationId xmlns:a16="http://schemas.microsoft.com/office/drawing/2014/main" id="{ECAB025C-CA90-440D-9EF8-C54CBD1B9C50}"/>
            </a:ext>
          </a:extLst>
        </xdr:cNvPr>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id="{CA9F346C-3D01-4F80-B6A0-FA417868585D}"/>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0" name="直線コネクタ 569">
          <a:extLst>
            <a:ext uri="{FF2B5EF4-FFF2-40B4-BE49-F238E27FC236}">
              <a16:creationId xmlns:a16="http://schemas.microsoft.com/office/drawing/2014/main" id="{38F6CAF0-E686-4287-864B-719C89FC4583}"/>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621297A2-E7AC-421D-AF56-39DECB8F4123}"/>
            </a:ext>
          </a:extLst>
        </xdr:cNvPr>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72" name="直線コネクタ 571">
          <a:extLst>
            <a:ext uri="{FF2B5EF4-FFF2-40B4-BE49-F238E27FC236}">
              <a16:creationId xmlns:a16="http://schemas.microsoft.com/office/drawing/2014/main" id="{4D8CFC47-7F4C-4B6D-888E-797B660D0E82}"/>
            </a:ext>
          </a:extLst>
        </xdr:cNvPr>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23775</xdr:rowOff>
    </xdr:from>
    <xdr:ext cx="599010" cy="259045"/>
    <xdr:sp macro="" textlink="">
      <xdr:nvSpPr>
        <xdr:cNvPr id="573" name="【一般廃棄物処理施設】&#10;一人当たり有形固定資産（償却資産）額平均値テキスト">
          <a:extLst>
            <a:ext uri="{FF2B5EF4-FFF2-40B4-BE49-F238E27FC236}">
              <a16:creationId xmlns:a16="http://schemas.microsoft.com/office/drawing/2014/main" id="{7D7289E0-B9D5-41BC-BA94-5F3996413DE1}"/>
            </a:ext>
          </a:extLst>
        </xdr:cNvPr>
        <xdr:cNvSpPr txBox="1"/>
      </xdr:nvSpPr>
      <xdr:spPr>
        <a:xfrm>
          <a:off x="22199600" y="6710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74" name="フローチャート: 判断 573">
          <a:extLst>
            <a:ext uri="{FF2B5EF4-FFF2-40B4-BE49-F238E27FC236}">
              <a16:creationId xmlns:a16="http://schemas.microsoft.com/office/drawing/2014/main" id="{6C0603D9-0F66-4DE3-A2F6-DE808D4EF67C}"/>
            </a:ext>
          </a:extLst>
        </xdr:cNvPr>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75" name="フローチャート: 判断 574">
          <a:extLst>
            <a:ext uri="{FF2B5EF4-FFF2-40B4-BE49-F238E27FC236}">
              <a16:creationId xmlns:a16="http://schemas.microsoft.com/office/drawing/2014/main" id="{16B8C90D-C9D9-4644-A643-59F053BF5A94}"/>
            </a:ext>
          </a:extLst>
        </xdr:cNvPr>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76" name="フローチャート: 判断 575">
          <a:extLst>
            <a:ext uri="{FF2B5EF4-FFF2-40B4-BE49-F238E27FC236}">
              <a16:creationId xmlns:a16="http://schemas.microsoft.com/office/drawing/2014/main" id="{E5BE0D59-BBAC-44C4-98EA-70E24631D693}"/>
            </a:ext>
          </a:extLst>
        </xdr:cNvPr>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77" name="フローチャート: 判断 576">
          <a:extLst>
            <a:ext uri="{FF2B5EF4-FFF2-40B4-BE49-F238E27FC236}">
              <a16:creationId xmlns:a16="http://schemas.microsoft.com/office/drawing/2014/main" id="{1940B69B-D1AF-4475-ABCF-958997112E69}"/>
            </a:ext>
          </a:extLst>
        </xdr:cNvPr>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129555</xdr:rowOff>
    </xdr:from>
    <xdr:to>
      <xdr:col>98</xdr:col>
      <xdr:colOff>38100</xdr:colOff>
      <xdr:row>41</xdr:row>
      <xdr:rowOff>59705</xdr:rowOff>
    </xdr:to>
    <xdr:sp macro="" textlink="">
      <xdr:nvSpPr>
        <xdr:cNvPr id="578" name="フローチャート: 判断 577">
          <a:extLst>
            <a:ext uri="{FF2B5EF4-FFF2-40B4-BE49-F238E27FC236}">
              <a16:creationId xmlns:a16="http://schemas.microsoft.com/office/drawing/2014/main" id="{67649758-7E7D-439B-AB46-5A29CED0674F}"/>
            </a:ext>
          </a:extLst>
        </xdr:cNvPr>
        <xdr:cNvSpPr/>
      </xdr:nvSpPr>
      <xdr:spPr>
        <a:xfrm>
          <a:off x="18605500" y="698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EFB8FCFD-A311-41F1-AA02-06059EB94FB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48F14B0-1626-458F-A798-A595818ECDA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8D7FAA51-B9B3-42AB-A231-8252CA21156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F31B9067-D31D-44ED-B068-ED6AA57AA61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EF048B27-8348-4F8F-9DDD-D2E0339C004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141426</xdr:rowOff>
    </xdr:from>
    <xdr:to>
      <xdr:col>116</xdr:col>
      <xdr:colOff>114300</xdr:colOff>
      <xdr:row>41</xdr:row>
      <xdr:rowOff>71576</xdr:rowOff>
    </xdr:to>
    <xdr:sp macro="" textlink="">
      <xdr:nvSpPr>
        <xdr:cNvPr id="584" name="楕円 583">
          <a:extLst>
            <a:ext uri="{FF2B5EF4-FFF2-40B4-BE49-F238E27FC236}">
              <a16:creationId xmlns:a16="http://schemas.microsoft.com/office/drawing/2014/main" id="{A26B896F-FA4A-472C-B6A6-CDCC063DCFA5}"/>
            </a:ext>
          </a:extLst>
        </xdr:cNvPr>
        <xdr:cNvSpPr/>
      </xdr:nvSpPr>
      <xdr:spPr>
        <a:xfrm>
          <a:off x="22110700" y="699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56353</xdr:rowOff>
    </xdr:from>
    <xdr:ext cx="534377" cy="259045"/>
    <xdr:sp macro="" textlink="">
      <xdr:nvSpPr>
        <xdr:cNvPr id="585" name="【一般廃棄物処理施設】&#10;一人当たり有形固定資産（償却資産）額該当値テキスト">
          <a:extLst>
            <a:ext uri="{FF2B5EF4-FFF2-40B4-BE49-F238E27FC236}">
              <a16:creationId xmlns:a16="http://schemas.microsoft.com/office/drawing/2014/main" id="{8CD2A9D0-763E-41EA-B3D9-1E88F58C08DF}"/>
            </a:ext>
          </a:extLst>
        </xdr:cNvPr>
        <xdr:cNvSpPr txBox="1"/>
      </xdr:nvSpPr>
      <xdr:spPr>
        <a:xfrm>
          <a:off x="22199600" y="691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146275</xdr:rowOff>
    </xdr:from>
    <xdr:to>
      <xdr:col>112</xdr:col>
      <xdr:colOff>38100</xdr:colOff>
      <xdr:row>41</xdr:row>
      <xdr:rowOff>76425</xdr:rowOff>
    </xdr:to>
    <xdr:sp macro="" textlink="">
      <xdr:nvSpPr>
        <xdr:cNvPr id="586" name="楕円 585">
          <a:extLst>
            <a:ext uri="{FF2B5EF4-FFF2-40B4-BE49-F238E27FC236}">
              <a16:creationId xmlns:a16="http://schemas.microsoft.com/office/drawing/2014/main" id="{246083B6-82DE-42AD-912A-CE445A7933F2}"/>
            </a:ext>
          </a:extLst>
        </xdr:cNvPr>
        <xdr:cNvSpPr/>
      </xdr:nvSpPr>
      <xdr:spPr>
        <a:xfrm>
          <a:off x="21272500" y="700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20776</xdr:rowOff>
    </xdr:from>
    <xdr:to>
      <xdr:col>116</xdr:col>
      <xdr:colOff>63500</xdr:colOff>
      <xdr:row>41</xdr:row>
      <xdr:rowOff>25625</xdr:rowOff>
    </xdr:to>
    <xdr:cxnSp macro="">
      <xdr:nvCxnSpPr>
        <xdr:cNvPr id="587" name="直線コネクタ 586">
          <a:extLst>
            <a:ext uri="{FF2B5EF4-FFF2-40B4-BE49-F238E27FC236}">
              <a16:creationId xmlns:a16="http://schemas.microsoft.com/office/drawing/2014/main" id="{15CE9C9B-EB39-45C4-9AA2-97AC54AE411D}"/>
            </a:ext>
          </a:extLst>
        </xdr:cNvPr>
        <xdr:cNvCxnSpPr/>
      </xdr:nvCxnSpPr>
      <xdr:spPr>
        <a:xfrm flipV="1">
          <a:off x="21323300" y="7050226"/>
          <a:ext cx="838200" cy="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149539</xdr:rowOff>
    </xdr:from>
    <xdr:to>
      <xdr:col>107</xdr:col>
      <xdr:colOff>101600</xdr:colOff>
      <xdr:row>41</xdr:row>
      <xdr:rowOff>79689</xdr:rowOff>
    </xdr:to>
    <xdr:sp macro="" textlink="">
      <xdr:nvSpPr>
        <xdr:cNvPr id="588" name="楕円 587">
          <a:extLst>
            <a:ext uri="{FF2B5EF4-FFF2-40B4-BE49-F238E27FC236}">
              <a16:creationId xmlns:a16="http://schemas.microsoft.com/office/drawing/2014/main" id="{507D6CA7-D8CD-489E-B508-26C5B37933FF}"/>
            </a:ext>
          </a:extLst>
        </xdr:cNvPr>
        <xdr:cNvSpPr/>
      </xdr:nvSpPr>
      <xdr:spPr>
        <a:xfrm>
          <a:off x="20383500" y="70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25625</xdr:rowOff>
    </xdr:from>
    <xdr:to>
      <xdr:col>111</xdr:col>
      <xdr:colOff>177800</xdr:colOff>
      <xdr:row>41</xdr:row>
      <xdr:rowOff>28889</xdr:rowOff>
    </xdr:to>
    <xdr:cxnSp macro="">
      <xdr:nvCxnSpPr>
        <xdr:cNvPr id="589" name="直線コネクタ 588">
          <a:extLst>
            <a:ext uri="{FF2B5EF4-FFF2-40B4-BE49-F238E27FC236}">
              <a16:creationId xmlns:a16="http://schemas.microsoft.com/office/drawing/2014/main" id="{2D8D7D8D-C0C3-4DC0-BBBC-F4A89C3BE1D1}"/>
            </a:ext>
          </a:extLst>
        </xdr:cNvPr>
        <xdr:cNvCxnSpPr/>
      </xdr:nvCxnSpPr>
      <xdr:spPr>
        <a:xfrm flipV="1">
          <a:off x="20434300" y="7055075"/>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151950</xdr:rowOff>
    </xdr:from>
    <xdr:to>
      <xdr:col>102</xdr:col>
      <xdr:colOff>165100</xdr:colOff>
      <xdr:row>41</xdr:row>
      <xdr:rowOff>82100</xdr:rowOff>
    </xdr:to>
    <xdr:sp macro="" textlink="">
      <xdr:nvSpPr>
        <xdr:cNvPr id="590" name="楕円 589">
          <a:extLst>
            <a:ext uri="{FF2B5EF4-FFF2-40B4-BE49-F238E27FC236}">
              <a16:creationId xmlns:a16="http://schemas.microsoft.com/office/drawing/2014/main" id="{E623A639-5E00-4139-9E1F-30337324CD83}"/>
            </a:ext>
          </a:extLst>
        </xdr:cNvPr>
        <xdr:cNvSpPr/>
      </xdr:nvSpPr>
      <xdr:spPr>
        <a:xfrm>
          <a:off x="19494500" y="70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28889</xdr:rowOff>
    </xdr:from>
    <xdr:to>
      <xdr:col>107</xdr:col>
      <xdr:colOff>50800</xdr:colOff>
      <xdr:row>41</xdr:row>
      <xdr:rowOff>31300</xdr:rowOff>
    </xdr:to>
    <xdr:cxnSp macro="">
      <xdr:nvCxnSpPr>
        <xdr:cNvPr id="591" name="直線コネクタ 590">
          <a:extLst>
            <a:ext uri="{FF2B5EF4-FFF2-40B4-BE49-F238E27FC236}">
              <a16:creationId xmlns:a16="http://schemas.microsoft.com/office/drawing/2014/main" id="{12A49C19-3791-4A52-B7C2-3DEEDC63B2AB}"/>
            </a:ext>
          </a:extLst>
        </xdr:cNvPr>
        <xdr:cNvCxnSpPr/>
      </xdr:nvCxnSpPr>
      <xdr:spPr>
        <a:xfrm flipV="1">
          <a:off x="19545300" y="7058339"/>
          <a:ext cx="889000" cy="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153816</xdr:rowOff>
    </xdr:from>
    <xdr:to>
      <xdr:col>98</xdr:col>
      <xdr:colOff>38100</xdr:colOff>
      <xdr:row>41</xdr:row>
      <xdr:rowOff>83966</xdr:rowOff>
    </xdr:to>
    <xdr:sp macro="" textlink="">
      <xdr:nvSpPr>
        <xdr:cNvPr id="592" name="楕円 591">
          <a:extLst>
            <a:ext uri="{FF2B5EF4-FFF2-40B4-BE49-F238E27FC236}">
              <a16:creationId xmlns:a16="http://schemas.microsoft.com/office/drawing/2014/main" id="{2FBF09A4-FF41-458C-973A-3DC445423990}"/>
            </a:ext>
          </a:extLst>
        </xdr:cNvPr>
        <xdr:cNvSpPr/>
      </xdr:nvSpPr>
      <xdr:spPr>
        <a:xfrm>
          <a:off x="18605500" y="70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31300</xdr:rowOff>
    </xdr:from>
    <xdr:to>
      <xdr:col>102</xdr:col>
      <xdr:colOff>114300</xdr:colOff>
      <xdr:row>41</xdr:row>
      <xdr:rowOff>33166</xdr:rowOff>
    </xdr:to>
    <xdr:cxnSp macro="">
      <xdr:nvCxnSpPr>
        <xdr:cNvPr id="593" name="直線コネクタ 592">
          <a:extLst>
            <a:ext uri="{FF2B5EF4-FFF2-40B4-BE49-F238E27FC236}">
              <a16:creationId xmlns:a16="http://schemas.microsoft.com/office/drawing/2014/main" id="{CE87D6BF-8146-4160-A8A7-29A6BCEE4A9C}"/>
            </a:ext>
          </a:extLst>
        </xdr:cNvPr>
        <xdr:cNvCxnSpPr/>
      </xdr:nvCxnSpPr>
      <xdr:spPr>
        <a:xfrm flipV="1">
          <a:off x="18656300" y="7060750"/>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125312</xdr:rowOff>
    </xdr:from>
    <xdr:ext cx="599010" cy="259045"/>
    <xdr:sp macro="" textlink="">
      <xdr:nvSpPr>
        <xdr:cNvPr id="594" name="n_1aveValue【一般廃棄物処理施設】&#10;一人当たり有形固定資産（償却資産）額">
          <a:extLst>
            <a:ext uri="{FF2B5EF4-FFF2-40B4-BE49-F238E27FC236}">
              <a16:creationId xmlns:a16="http://schemas.microsoft.com/office/drawing/2014/main" id="{4334FF91-03D5-4415-AEA7-DD444E151DCF}"/>
            </a:ext>
          </a:extLst>
        </xdr:cNvPr>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95" name="n_2aveValue【一般廃棄物処理施設】&#10;一人当たり有形固定資産（償却資産）額">
          <a:extLst>
            <a:ext uri="{FF2B5EF4-FFF2-40B4-BE49-F238E27FC236}">
              <a16:creationId xmlns:a16="http://schemas.microsoft.com/office/drawing/2014/main" id="{A4723581-AF2B-473E-8D07-627608E977DA}"/>
            </a:ext>
          </a:extLst>
        </xdr:cNvPr>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B619CF5F-7D24-4607-A7D7-AC8FACB6A957}"/>
            </a:ext>
          </a:extLst>
        </xdr:cNvPr>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76232</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A3729BA6-13B6-4DCA-BAE1-2955B56020F2}"/>
            </a:ext>
          </a:extLst>
        </xdr:cNvPr>
        <xdr:cNvSpPr txBox="1"/>
      </xdr:nvSpPr>
      <xdr:spPr>
        <a:xfrm>
          <a:off x="18389111" y="676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67552</xdr:rowOff>
    </xdr:from>
    <xdr:ext cx="534377" cy="259045"/>
    <xdr:sp macro="" textlink="">
      <xdr:nvSpPr>
        <xdr:cNvPr id="598" name="n_1mainValue【一般廃棄物処理施設】&#10;一人当たり有形固定資産（償却資産）額">
          <a:extLst>
            <a:ext uri="{FF2B5EF4-FFF2-40B4-BE49-F238E27FC236}">
              <a16:creationId xmlns:a16="http://schemas.microsoft.com/office/drawing/2014/main" id="{9DBE9E9F-C325-4EB7-85E9-D64C6E9075AA}"/>
            </a:ext>
          </a:extLst>
        </xdr:cNvPr>
        <xdr:cNvSpPr txBox="1"/>
      </xdr:nvSpPr>
      <xdr:spPr>
        <a:xfrm>
          <a:off x="21043411" y="709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70816</xdr:rowOff>
    </xdr:from>
    <xdr:ext cx="534377" cy="259045"/>
    <xdr:sp macro="" textlink="">
      <xdr:nvSpPr>
        <xdr:cNvPr id="599" name="n_2mainValue【一般廃棄物処理施設】&#10;一人当たり有形固定資産（償却資産）額">
          <a:extLst>
            <a:ext uri="{FF2B5EF4-FFF2-40B4-BE49-F238E27FC236}">
              <a16:creationId xmlns:a16="http://schemas.microsoft.com/office/drawing/2014/main" id="{FC71D110-9463-467C-9242-12793055FF66}"/>
            </a:ext>
          </a:extLst>
        </xdr:cNvPr>
        <xdr:cNvSpPr txBox="1"/>
      </xdr:nvSpPr>
      <xdr:spPr>
        <a:xfrm>
          <a:off x="20167111" y="710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73227</xdr:rowOff>
    </xdr:from>
    <xdr:ext cx="534377" cy="259045"/>
    <xdr:sp macro="" textlink="">
      <xdr:nvSpPr>
        <xdr:cNvPr id="600" name="n_3mainValue【一般廃棄物処理施設】&#10;一人当たり有形固定資産（償却資産）額">
          <a:extLst>
            <a:ext uri="{FF2B5EF4-FFF2-40B4-BE49-F238E27FC236}">
              <a16:creationId xmlns:a16="http://schemas.microsoft.com/office/drawing/2014/main" id="{C1606B69-A009-40AF-A667-CECD037DF80E}"/>
            </a:ext>
          </a:extLst>
        </xdr:cNvPr>
        <xdr:cNvSpPr txBox="1"/>
      </xdr:nvSpPr>
      <xdr:spPr>
        <a:xfrm>
          <a:off x="19278111" y="710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75093</xdr:rowOff>
    </xdr:from>
    <xdr:ext cx="534377" cy="259045"/>
    <xdr:sp macro="" textlink="">
      <xdr:nvSpPr>
        <xdr:cNvPr id="601" name="n_4mainValue【一般廃棄物処理施設】&#10;一人当たり有形固定資産（償却資産）額">
          <a:extLst>
            <a:ext uri="{FF2B5EF4-FFF2-40B4-BE49-F238E27FC236}">
              <a16:creationId xmlns:a16="http://schemas.microsoft.com/office/drawing/2014/main" id="{52D7B668-DEE9-4D6E-8E4B-B35631BDEDF8}"/>
            </a:ext>
          </a:extLst>
        </xdr:cNvPr>
        <xdr:cNvSpPr txBox="1"/>
      </xdr:nvSpPr>
      <xdr:spPr>
        <a:xfrm>
          <a:off x="18389111" y="71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C5493366-13C9-4FD1-A208-1F6690B0913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0FA830BC-DD16-4637-A2DF-860E23DB1C4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B8CF6BAB-E54E-44F7-B7B8-0DE80EA1A35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E6E3C415-E6C7-48B9-84E8-F4B3DEE83C2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B74BE3F8-EEDF-4038-8885-CC29E31D529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B37B9854-73AD-42DD-BA28-F57598DC855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314DE01E-9B74-4C48-B11B-55D50DE9D61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2283BF25-1BA3-4903-B76C-045F57101AC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4729022D-9079-40CD-8CAE-3044BFA907E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1DA15B6B-081D-4672-9F71-0031B48D84F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3A9AE355-551F-4C94-B7EC-DFC0761BF4D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a16="http://schemas.microsoft.com/office/drawing/2014/main" id="{3592D888-0EF2-4CCD-9C77-1CC94AE63D1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id="{A24D08DE-948C-4507-8BD8-4567B7DF5ED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a16="http://schemas.microsoft.com/office/drawing/2014/main" id="{E13EDA93-C0A1-411A-8A6B-1097CF1492C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a16="http://schemas.microsoft.com/office/drawing/2014/main" id="{0923AF1B-C5A9-4FD1-9E41-5AE19AF0B49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a16="http://schemas.microsoft.com/office/drawing/2014/main" id="{91D24A21-6D85-4D04-9AF0-B73B5324CF9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a16="http://schemas.microsoft.com/office/drawing/2014/main" id="{474CEBDB-5F1E-4F9C-A87E-B39E5547A47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a16="http://schemas.microsoft.com/office/drawing/2014/main" id="{77B5F719-F245-4E38-8938-B3665F0E96C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a16="http://schemas.microsoft.com/office/drawing/2014/main" id="{747EA0B4-A8A2-4EC4-A59A-93F51353F8C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a16="http://schemas.microsoft.com/office/drawing/2014/main" id="{F8CBC213-D6A1-486F-BA18-B3CE5CE52F8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a16="http://schemas.microsoft.com/office/drawing/2014/main" id="{C0473AD4-AD76-4A3C-8C92-F132CC06774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a16="http://schemas.microsoft.com/office/drawing/2014/main" id="{E5955FB3-1DBD-4EE0-A43E-F95D4441561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a:extLst>
            <a:ext uri="{FF2B5EF4-FFF2-40B4-BE49-F238E27FC236}">
              <a16:creationId xmlns:a16="http://schemas.microsoft.com/office/drawing/2014/main" id="{1A271FDA-AF9E-46D9-BDE8-FB15F119370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2F8058E1-32AF-4F57-804E-CD5778FD64C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1BF44E83-D93B-4BED-BED6-A8508702550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627" name="直線コネクタ 626">
          <a:extLst>
            <a:ext uri="{FF2B5EF4-FFF2-40B4-BE49-F238E27FC236}">
              <a16:creationId xmlns:a16="http://schemas.microsoft.com/office/drawing/2014/main" id="{E1D7AB57-CA79-4473-B40E-3C11256CB2AF}"/>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a:extLst>
            <a:ext uri="{FF2B5EF4-FFF2-40B4-BE49-F238E27FC236}">
              <a16:creationId xmlns:a16="http://schemas.microsoft.com/office/drawing/2014/main" id="{B574F132-3D1E-43AA-BD1F-374BAA8A0024}"/>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a:extLst>
            <a:ext uri="{FF2B5EF4-FFF2-40B4-BE49-F238E27FC236}">
              <a16:creationId xmlns:a16="http://schemas.microsoft.com/office/drawing/2014/main" id="{87933BA1-8497-42D6-BAF6-01CFBAF6587C}"/>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30" name="【保健センター・保健所】&#10;有形固定資産減価償却率最大値テキスト">
          <a:extLst>
            <a:ext uri="{FF2B5EF4-FFF2-40B4-BE49-F238E27FC236}">
              <a16:creationId xmlns:a16="http://schemas.microsoft.com/office/drawing/2014/main" id="{878130C0-5F5B-41FD-83D2-83C304DAD84D}"/>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31" name="直線コネクタ 630">
          <a:extLst>
            <a:ext uri="{FF2B5EF4-FFF2-40B4-BE49-F238E27FC236}">
              <a16:creationId xmlns:a16="http://schemas.microsoft.com/office/drawing/2014/main" id="{FF09FC1B-A883-44ED-88C2-C5043FBD66F6}"/>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50CEBF43-3E41-43B6-A4D3-D3CEF3FA21C2}"/>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3" name="フローチャート: 判断 632">
          <a:extLst>
            <a:ext uri="{FF2B5EF4-FFF2-40B4-BE49-F238E27FC236}">
              <a16:creationId xmlns:a16="http://schemas.microsoft.com/office/drawing/2014/main" id="{D8E99C72-ADE7-4616-82A2-AD6B768485C3}"/>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634" name="フローチャート: 判断 633">
          <a:extLst>
            <a:ext uri="{FF2B5EF4-FFF2-40B4-BE49-F238E27FC236}">
              <a16:creationId xmlns:a16="http://schemas.microsoft.com/office/drawing/2014/main" id="{C66EE3D5-F95C-4A31-9868-FA495106DCE4}"/>
            </a:ext>
          </a:extLst>
        </xdr:cNvPr>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635" name="フローチャート: 判断 634">
          <a:extLst>
            <a:ext uri="{FF2B5EF4-FFF2-40B4-BE49-F238E27FC236}">
              <a16:creationId xmlns:a16="http://schemas.microsoft.com/office/drawing/2014/main" id="{25BB8371-E530-4311-BFA6-EDE7C5BF9174}"/>
            </a:ext>
          </a:extLst>
        </xdr:cNvPr>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36" name="フローチャート: 判断 635">
          <a:extLst>
            <a:ext uri="{FF2B5EF4-FFF2-40B4-BE49-F238E27FC236}">
              <a16:creationId xmlns:a16="http://schemas.microsoft.com/office/drawing/2014/main" id="{4E8D7AE0-B38E-4806-8EEC-FE0F4D0746B2}"/>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135346</xdr:rowOff>
    </xdr:from>
    <xdr:to>
      <xdr:col>67</xdr:col>
      <xdr:colOff>101600</xdr:colOff>
      <xdr:row>59</xdr:row>
      <xdr:rowOff>65496</xdr:rowOff>
    </xdr:to>
    <xdr:sp macro="" textlink="">
      <xdr:nvSpPr>
        <xdr:cNvPr id="637" name="フローチャート: 判断 636">
          <a:extLst>
            <a:ext uri="{FF2B5EF4-FFF2-40B4-BE49-F238E27FC236}">
              <a16:creationId xmlns:a16="http://schemas.microsoft.com/office/drawing/2014/main" id="{0A203B39-EDFA-4517-9963-B04D26E975E6}"/>
            </a:ext>
          </a:extLst>
        </xdr:cNvPr>
        <xdr:cNvSpPr/>
      </xdr:nvSpPr>
      <xdr:spPr>
        <a:xfrm>
          <a:off x="12763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9988D017-E002-4751-95FC-8E337D9A935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DAF56AB1-59DC-41A4-864E-D6C4258F0E3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25709711-7136-498B-9420-C17D1FA8587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1985370C-AF75-4C29-9868-AA436507D41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25DDC03-CF66-4FB3-92F8-332861EE183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43" name="楕円 642">
          <a:extLst>
            <a:ext uri="{FF2B5EF4-FFF2-40B4-BE49-F238E27FC236}">
              <a16:creationId xmlns:a16="http://schemas.microsoft.com/office/drawing/2014/main" id="{3B1AE29D-4EAC-4DAF-BC7C-8A27E01DD28A}"/>
            </a:ext>
          </a:extLst>
        </xdr:cNvPr>
        <xdr:cNvSpPr/>
      </xdr:nvSpPr>
      <xdr:spPr>
        <a:xfrm>
          <a:off x="162687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102343</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9DBC93B6-7F11-48A1-B50E-0917ED247C1E}"/>
            </a:ext>
          </a:extLst>
        </xdr:cNvPr>
        <xdr:cNvSpPr txBox="1"/>
      </xdr:nvSpPr>
      <xdr:spPr>
        <a:xfrm>
          <a:off x="16357600"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86360</xdr:rowOff>
    </xdr:from>
    <xdr:to>
      <xdr:col>81</xdr:col>
      <xdr:colOff>101600</xdr:colOff>
      <xdr:row>60</xdr:row>
      <xdr:rowOff>16510</xdr:rowOff>
    </xdr:to>
    <xdr:sp macro="" textlink="">
      <xdr:nvSpPr>
        <xdr:cNvPr id="645" name="楕円 644">
          <a:extLst>
            <a:ext uri="{FF2B5EF4-FFF2-40B4-BE49-F238E27FC236}">
              <a16:creationId xmlns:a16="http://schemas.microsoft.com/office/drawing/2014/main" id="{790677C5-D31F-45C2-886C-184214550BF9}"/>
            </a:ext>
          </a:extLst>
        </xdr:cNvPr>
        <xdr:cNvSpPr/>
      </xdr:nvSpPr>
      <xdr:spPr>
        <a:xfrm>
          <a:off x="15430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137160</xdr:rowOff>
    </xdr:from>
    <xdr:to>
      <xdr:col>85</xdr:col>
      <xdr:colOff>127000</xdr:colOff>
      <xdr:row>60</xdr:row>
      <xdr:rowOff>3266</xdr:rowOff>
    </xdr:to>
    <xdr:cxnSp macro="">
      <xdr:nvCxnSpPr>
        <xdr:cNvPr id="646" name="直線コネクタ 645">
          <a:extLst>
            <a:ext uri="{FF2B5EF4-FFF2-40B4-BE49-F238E27FC236}">
              <a16:creationId xmlns:a16="http://schemas.microsoft.com/office/drawing/2014/main" id="{2EBB55D2-F3F2-4067-B8E4-2280E0C68313}"/>
            </a:ext>
          </a:extLst>
        </xdr:cNvPr>
        <xdr:cNvCxnSpPr/>
      </xdr:nvCxnSpPr>
      <xdr:spPr>
        <a:xfrm>
          <a:off x="15481300" y="1025271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50437</xdr:rowOff>
    </xdr:from>
    <xdr:to>
      <xdr:col>76</xdr:col>
      <xdr:colOff>165100</xdr:colOff>
      <xdr:row>59</xdr:row>
      <xdr:rowOff>152037</xdr:rowOff>
    </xdr:to>
    <xdr:sp macro="" textlink="">
      <xdr:nvSpPr>
        <xdr:cNvPr id="647" name="楕円 646">
          <a:extLst>
            <a:ext uri="{FF2B5EF4-FFF2-40B4-BE49-F238E27FC236}">
              <a16:creationId xmlns:a16="http://schemas.microsoft.com/office/drawing/2014/main" id="{F2CCEC7F-FF92-4903-A727-961F5030F3D4}"/>
            </a:ext>
          </a:extLst>
        </xdr:cNvPr>
        <xdr:cNvSpPr/>
      </xdr:nvSpPr>
      <xdr:spPr>
        <a:xfrm>
          <a:off x="14541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101237</xdr:rowOff>
    </xdr:from>
    <xdr:to>
      <xdr:col>81</xdr:col>
      <xdr:colOff>50800</xdr:colOff>
      <xdr:row>59</xdr:row>
      <xdr:rowOff>137160</xdr:rowOff>
    </xdr:to>
    <xdr:cxnSp macro="">
      <xdr:nvCxnSpPr>
        <xdr:cNvPr id="648" name="直線コネクタ 647">
          <a:extLst>
            <a:ext uri="{FF2B5EF4-FFF2-40B4-BE49-F238E27FC236}">
              <a16:creationId xmlns:a16="http://schemas.microsoft.com/office/drawing/2014/main" id="{A41511C2-246D-45C1-8099-A37285E4ED7C}"/>
            </a:ext>
          </a:extLst>
        </xdr:cNvPr>
        <xdr:cNvCxnSpPr/>
      </xdr:nvCxnSpPr>
      <xdr:spPr>
        <a:xfrm>
          <a:off x="14592300" y="1021678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12881</xdr:rowOff>
    </xdr:from>
    <xdr:to>
      <xdr:col>72</xdr:col>
      <xdr:colOff>38100</xdr:colOff>
      <xdr:row>59</xdr:row>
      <xdr:rowOff>114481</xdr:rowOff>
    </xdr:to>
    <xdr:sp macro="" textlink="">
      <xdr:nvSpPr>
        <xdr:cNvPr id="649" name="楕円 648">
          <a:extLst>
            <a:ext uri="{FF2B5EF4-FFF2-40B4-BE49-F238E27FC236}">
              <a16:creationId xmlns:a16="http://schemas.microsoft.com/office/drawing/2014/main" id="{8DF40EA3-A788-4187-9DC9-BF06F6E42B1E}"/>
            </a:ext>
          </a:extLst>
        </xdr:cNvPr>
        <xdr:cNvSpPr/>
      </xdr:nvSpPr>
      <xdr:spPr>
        <a:xfrm>
          <a:off x="13652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63681</xdr:rowOff>
    </xdr:from>
    <xdr:to>
      <xdr:col>76</xdr:col>
      <xdr:colOff>114300</xdr:colOff>
      <xdr:row>59</xdr:row>
      <xdr:rowOff>101237</xdr:rowOff>
    </xdr:to>
    <xdr:cxnSp macro="">
      <xdr:nvCxnSpPr>
        <xdr:cNvPr id="650" name="直線コネクタ 649">
          <a:extLst>
            <a:ext uri="{FF2B5EF4-FFF2-40B4-BE49-F238E27FC236}">
              <a16:creationId xmlns:a16="http://schemas.microsoft.com/office/drawing/2014/main" id="{4440D9AE-F0DC-4C55-B20F-3DBF9FDA9158}"/>
            </a:ext>
          </a:extLst>
        </xdr:cNvPr>
        <xdr:cNvCxnSpPr/>
      </xdr:nvCxnSpPr>
      <xdr:spPr>
        <a:xfrm>
          <a:off x="13703300" y="1017923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148409</xdr:rowOff>
    </xdr:from>
    <xdr:to>
      <xdr:col>67</xdr:col>
      <xdr:colOff>101600</xdr:colOff>
      <xdr:row>59</xdr:row>
      <xdr:rowOff>78559</xdr:rowOff>
    </xdr:to>
    <xdr:sp macro="" textlink="">
      <xdr:nvSpPr>
        <xdr:cNvPr id="651" name="楕円 650">
          <a:extLst>
            <a:ext uri="{FF2B5EF4-FFF2-40B4-BE49-F238E27FC236}">
              <a16:creationId xmlns:a16="http://schemas.microsoft.com/office/drawing/2014/main" id="{D545B302-47F4-4E68-A510-9B83EEF0AF83}"/>
            </a:ext>
          </a:extLst>
        </xdr:cNvPr>
        <xdr:cNvSpPr/>
      </xdr:nvSpPr>
      <xdr:spPr>
        <a:xfrm>
          <a:off x="12763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27759</xdr:rowOff>
    </xdr:from>
    <xdr:to>
      <xdr:col>71</xdr:col>
      <xdr:colOff>177800</xdr:colOff>
      <xdr:row>59</xdr:row>
      <xdr:rowOff>63681</xdr:rowOff>
    </xdr:to>
    <xdr:cxnSp macro="">
      <xdr:nvCxnSpPr>
        <xdr:cNvPr id="652" name="直線コネクタ 651">
          <a:extLst>
            <a:ext uri="{FF2B5EF4-FFF2-40B4-BE49-F238E27FC236}">
              <a16:creationId xmlns:a16="http://schemas.microsoft.com/office/drawing/2014/main" id="{2C634CCA-724D-482C-B44B-B9EC8DD6A3FA}"/>
            </a:ext>
          </a:extLst>
        </xdr:cNvPr>
        <xdr:cNvCxnSpPr/>
      </xdr:nvCxnSpPr>
      <xdr:spPr>
        <a:xfrm>
          <a:off x="12814300" y="1014330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13443</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953B0375-736F-4DEF-A1FB-9B66EF347FFC}"/>
            </a:ext>
          </a:extLst>
        </xdr:cNvPr>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AA0548F9-13EF-47F5-89FD-82D0E223D5F8}"/>
            </a:ext>
          </a:extLst>
        </xdr:cNvPr>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807E9439-8E1D-4F2B-B883-C9D30493F636}"/>
            </a:ext>
          </a:extLst>
        </xdr:cNvPr>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82023</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3625EF5B-2D13-4AE9-8067-6E9EAE08569E}"/>
            </a:ext>
          </a:extLst>
        </xdr:cNvPr>
        <xdr:cNvSpPr txBox="1"/>
      </xdr:nvSpPr>
      <xdr:spPr>
        <a:xfrm>
          <a:off x="12611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7637</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075BA044-FEFA-4EB7-8964-4FC38FC84CA8}"/>
            </a:ext>
          </a:extLst>
        </xdr:cNvPr>
        <xdr:cNvSpPr txBox="1"/>
      </xdr:nvSpPr>
      <xdr:spPr>
        <a:xfrm>
          <a:off x="152660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143164</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7466A779-5ED8-4103-8E55-48A8C4EB215C}"/>
            </a:ext>
          </a:extLst>
        </xdr:cNvPr>
        <xdr:cNvSpPr txBox="1"/>
      </xdr:nvSpPr>
      <xdr:spPr>
        <a:xfrm>
          <a:off x="14389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131008</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141C097A-23CE-41F5-A336-872F26AE2A48}"/>
            </a:ext>
          </a:extLst>
        </xdr:cNvPr>
        <xdr:cNvSpPr txBox="1"/>
      </xdr:nvSpPr>
      <xdr:spPr>
        <a:xfrm>
          <a:off x="13500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69686</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6569F321-264B-42FD-B2EA-A371127BAD5C}"/>
            </a:ext>
          </a:extLst>
        </xdr:cNvPr>
        <xdr:cNvSpPr txBox="1"/>
      </xdr:nvSpPr>
      <xdr:spPr>
        <a:xfrm>
          <a:off x="12611744" y="10185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4EB6D9A0-0941-411B-8686-F664C61E16E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E3DF5D42-8189-4CD6-A32A-C82E6A5AC23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52929AB9-A5DE-4FB3-98BE-8944DC11A21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51C563FE-CC05-4762-8AF4-26CB9A2798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836DC43B-0CDA-4C53-8B65-B16BAF303F3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7A238461-F977-4444-A89F-E5A2F0A7EF5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92CC9614-43FA-47E9-B6B3-BC8E15F7EC4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3FB5F535-072B-4258-BBC7-8AF97ED59B9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AAA82380-3F7E-4389-AD2A-888220474F4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927E6219-E364-435F-B315-2888A31C817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a:extLst>
            <a:ext uri="{FF2B5EF4-FFF2-40B4-BE49-F238E27FC236}">
              <a16:creationId xmlns:a16="http://schemas.microsoft.com/office/drawing/2014/main" id="{384BA42C-CCB7-43F9-AC8E-D299CB48D57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a:extLst>
            <a:ext uri="{FF2B5EF4-FFF2-40B4-BE49-F238E27FC236}">
              <a16:creationId xmlns:a16="http://schemas.microsoft.com/office/drawing/2014/main" id="{29A92F5F-AD70-46DA-B94D-887DF6EE624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a:extLst>
            <a:ext uri="{FF2B5EF4-FFF2-40B4-BE49-F238E27FC236}">
              <a16:creationId xmlns:a16="http://schemas.microsoft.com/office/drawing/2014/main" id="{5667D424-9DDA-4830-B92D-E5705CF98F6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a:extLst>
            <a:ext uri="{FF2B5EF4-FFF2-40B4-BE49-F238E27FC236}">
              <a16:creationId xmlns:a16="http://schemas.microsoft.com/office/drawing/2014/main" id="{17137799-DA4C-46F5-AD00-A41E424E501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a:extLst>
            <a:ext uri="{FF2B5EF4-FFF2-40B4-BE49-F238E27FC236}">
              <a16:creationId xmlns:a16="http://schemas.microsoft.com/office/drawing/2014/main" id="{39345E02-2052-46C6-8540-96B6FD667A2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6" name="テキスト ボックス 675">
          <a:extLst>
            <a:ext uri="{FF2B5EF4-FFF2-40B4-BE49-F238E27FC236}">
              <a16:creationId xmlns:a16="http://schemas.microsoft.com/office/drawing/2014/main" id="{954FCF7A-553D-4702-AEDA-6927E2A892B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a:extLst>
            <a:ext uri="{FF2B5EF4-FFF2-40B4-BE49-F238E27FC236}">
              <a16:creationId xmlns:a16="http://schemas.microsoft.com/office/drawing/2014/main" id="{CE950694-40CD-45F1-B2A2-4BD499680F4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8" name="テキスト ボックス 677">
          <a:extLst>
            <a:ext uri="{FF2B5EF4-FFF2-40B4-BE49-F238E27FC236}">
              <a16:creationId xmlns:a16="http://schemas.microsoft.com/office/drawing/2014/main" id="{38CF8C05-25AE-4B4F-90FD-FE47ECF7E8A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a:extLst>
            <a:ext uri="{FF2B5EF4-FFF2-40B4-BE49-F238E27FC236}">
              <a16:creationId xmlns:a16="http://schemas.microsoft.com/office/drawing/2014/main" id="{E29FCE37-E3F8-4491-A431-D8AD8EDCD8C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0" name="テキスト ボックス 679">
          <a:extLst>
            <a:ext uri="{FF2B5EF4-FFF2-40B4-BE49-F238E27FC236}">
              <a16:creationId xmlns:a16="http://schemas.microsoft.com/office/drawing/2014/main" id="{15BDDA30-88B1-4608-B93E-B55AAC888B1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CB1C551A-D9A9-4B70-91EE-46B4FE638C0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C1355B71-E506-446B-94BB-81DDB5E754D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223109FB-D8E9-4E8E-8104-28934C11F45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84" name="直線コネクタ 683">
          <a:extLst>
            <a:ext uri="{FF2B5EF4-FFF2-40B4-BE49-F238E27FC236}">
              <a16:creationId xmlns:a16="http://schemas.microsoft.com/office/drawing/2014/main" id="{4AE0D4E8-A686-42DC-A510-B2FC336C6489}"/>
            </a:ext>
          </a:extLst>
        </xdr:cNvPr>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7C33D558-1E2C-47D8-89C0-86746E62FA52}"/>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6" name="直線コネクタ 685">
          <a:extLst>
            <a:ext uri="{FF2B5EF4-FFF2-40B4-BE49-F238E27FC236}">
              <a16:creationId xmlns:a16="http://schemas.microsoft.com/office/drawing/2014/main" id="{E700B8EB-FC19-47C0-87CE-76EE0C4E2123}"/>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9DAC9166-8D67-40B6-9488-D6EA2327AFA1}"/>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88" name="直線コネクタ 687">
          <a:extLst>
            <a:ext uri="{FF2B5EF4-FFF2-40B4-BE49-F238E27FC236}">
              <a16:creationId xmlns:a16="http://schemas.microsoft.com/office/drawing/2014/main" id="{94A80314-C1B4-4DCC-AE91-0BCE0F2643D6}"/>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53357</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74179B71-82E6-4276-B578-BF0634622D7D}"/>
            </a:ext>
          </a:extLst>
        </xdr:cNvPr>
        <xdr:cNvSpPr txBox="1"/>
      </xdr:nvSpPr>
      <xdr:spPr>
        <a:xfrm>
          <a:off x="22199600" y="1068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90" name="フローチャート: 判断 689">
          <a:extLst>
            <a:ext uri="{FF2B5EF4-FFF2-40B4-BE49-F238E27FC236}">
              <a16:creationId xmlns:a16="http://schemas.microsoft.com/office/drawing/2014/main" id="{A7C0AE98-62FF-4E18-BAC9-AE476DE5B0BF}"/>
            </a:ext>
          </a:extLst>
        </xdr:cNvPr>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91" name="フローチャート: 判断 690">
          <a:extLst>
            <a:ext uri="{FF2B5EF4-FFF2-40B4-BE49-F238E27FC236}">
              <a16:creationId xmlns:a16="http://schemas.microsoft.com/office/drawing/2014/main" id="{22F38426-236F-4193-B202-5B1C8278E17E}"/>
            </a:ext>
          </a:extLst>
        </xdr:cNvPr>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92" name="フローチャート: 判断 691">
          <a:extLst>
            <a:ext uri="{FF2B5EF4-FFF2-40B4-BE49-F238E27FC236}">
              <a16:creationId xmlns:a16="http://schemas.microsoft.com/office/drawing/2014/main" id="{6BB755FD-A30D-4EA9-B89A-E500D9FA29BD}"/>
            </a:ext>
          </a:extLst>
        </xdr:cNvPr>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93" name="フローチャート: 判断 692">
          <a:extLst>
            <a:ext uri="{FF2B5EF4-FFF2-40B4-BE49-F238E27FC236}">
              <a16:creationId xmlns:a16="http://schemas.microsoft.com/office/drawing/2014/main" id="{859AD472-6BF4-4CEC-8115-A20727485CCE}"/>
            </a:ext>
          </a:extLst>
        </xdr:cNvPr>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55880</xdr:rowOff>
    </xdr:from>
    <xdr:to>
      <xdr:col>98</xdr:col>
      <xdr:colOff>38100</xdr:colOff>
      <xdr:row>62</xdr:row>
      <xdr:rowOff>157480</xdr:rowOff>
    </xdr:to>
    <xdr:sp macro="" textlink="">
      <xdr:nvSpPr>
        <xdr:cNvPr id="694" name="フローチャート: 判断 693">
          <a:extLst>
            <a:ext uri="{FF2B5EF4-FFF2-40B4-BE49-F238E27FC236}">
              <a16:creationId xmlns:a16="http://schemas.microsoft.com/office/drawing/2014/main" id="{8280AD31-49BF-470C-9B86-B43107DE230F}"/>
            </a:ext>
          </a:extLst>
        </xdr:cNvPr>
        <xdr:cNvSpPr/>
      </xdr:nvSpPr>
      <xdr:spPr>
        <a:xfrm>
          <a:off x="18605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58CE78D2-EED5-4FCA-A878-B1EB4DF32F5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40D4A40B-92C9-4EFA-98FF-1D1EC165917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1E1789F4-02B2-47BF-AC28-51A328E2665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BBF44F4F-425E-44EB-B711-A6C2C7BFFCB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3EE8EE76-2702-41F2-8C97-DCBE6767E55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700" name="楕円 699">
          <a:extLst>
            <a:ext uri="{FF2B5EF4-FFF2-40B4-BE49-F238E27FC236}">
              <a16:creationId xmlns:a16="http://schemas.microsoft.com/office/drawing/2014/main" id="{CF00BBF8-BFE0-4B55-8AD8-66A88AAD767C}"/>
            </a:ext>
          </a:extLst>
        </xdr:cNvPr>
        <xdr:cNvSpPr/>
      </xdr:nvSpPr>
      <xdr:spPr>
        <a:xfrm>
          <a:off x="22110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10177</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84A9014B-079F-47B8-BBBE-EFB610507DC3}"/>
            </a:ext>
          </a:extLst>
        </xdr:cNvPr>
        <xdr:cNvSpPr txBox="1"/>
      </xdr:nvSpPr>
      <xdr:spPr>
        <a:xfrm>
          <a:off x="22199600"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702" name="楕円 701">
          <a:extLst>
            <a:ext uri="{FF2B5EF4-FFF2-40B4-BE49-F238E27FC236}">
              <a16:creationId xmlns:a16="http://schemas.microsoft.com/office/drawing/2014/main" id="{22941D47-5C39-4478-B28A-1C712C216EC9}"/>
            </a:ext>
          </a:extLst>
        </xdr:cNvPr>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38100</xdr:rowOff>
    </xdr:from>
    <xdr:to>
      <xdr:col>116</xdr:col>
      <xdr:colOff>63500</xdr:colOff>
      <xdr:row>62</xdr:row>
      <xdr:rowOff>45720</xdr:rowOff>
    </xdr:to>
    <xdr:cxnSp macro="">
      <xdr:nvCxnSpPr>
        <xdr:cNvPr id="703" name="直線コネクタ 702">
          <a:extLst>
            <a:ext uri="{FF2B5EF4-FFF2-40B4-BE49-F238E27FC236}">
              <a16:creationId xmlns:a16="http://schemas.microsoft.com/office/drawing/2014/main" id="{2EC7284E-36C1-4275-BA94-FDC8807F79BC}"/>
            </a:ext>
          </a:extLst>
        </xdr:cNvPr>
        <xdr:cNvCxnSpPr/>
      </xdr:nvCxnSpPr>
      <xdr:spPr>
        <a:xfrm flipV="1">
          <a:off x="21323300" y="10668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xdr:rowOff>
    </xdr:from>
    <xdr:to>
      <xdr:col>107</xdr:col>
      <xdr:colOff>101600</xdr:colOff>
      <xdr:row>62</xdr:row>
      <xdr:rowOff>104140</xdr:rowOff>
    </xdr:to>
    <xdr:sp macro="" textlink="">
      <xdr:nvSpPr>
        <xdr:cNvPr id="704" name="楕円 703">
          <a:extLst>
            <a:ext uri="{FF2B5EF4-FFF2-40B4-BE49-F238E27FC236}">
              <a16:creationId xmlns:a16="http://schemas.microsoft.com/office/drawing/2014/main" id="{A973F81E-26DA-456D-85D0-156E4A1D27D3}"/>
            </a:ext>
          </a:extLst>
        </xdr:cNvPr>
        <xdr:cNvSpPr/>
      </xdr:nvSpPr>
      <xdr:spPr>
        <a:xfrm>
          <a:off x="20383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53340</xdr:rowOff>
    </xdr:to>
    <xdr:cxnSp macro="">
      <xdr:nvCxnSpPr>
        <xdr:cNvPr id="705" name="直線コネクタ 704">
          <a:extLst>
            <a:ext uri="{FF2B5EF4-FFF2-40B4-BE49-F238E27FC236}">
              <a16:creationId xmlns:a16="http://schemas.microsoft.com/office/drawing/2014/main" id="{B53C490F-4244-45F8-BF2E-1BE7AEC444D0}"/>
            </a:ext>
          </a:extLst>
        </xdr:cNvPr>
        <xdr:cNvCxnSpPr/>
      </xdr:nvCxnSpPr>
      <xdr:spPr>
        <a:xfrm flipV="1">
          <a:off x="20434300" y="10675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706" name="楕円 705">
          <a:extLst>
            <a:ext uri="{FF2B5EF4-FFF2-40B4-BE49-F238E27FC236}">
              <a16:creationId xmlns:a16="http://schemas.microsoft.com/office/drawing/2014/main" id="{28E07C43-6FCC-41A7-9D08-B01041A37868}"/>
            </a:ext>
          </a:extLst>
        </xdr:cNvPr>
        <xdr:cNvSpPr/>
      </xdr:nvSpPr>
      <xdr:spPr>
        <a:xfrm>
          <a:off x="19494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53340</xdr:rowOff>
    </xdr:from>
    <xdr:to>
      <xdr:col>107</xdr:col>
      <xdr:colOff>50800</xdr:colOff>
      <xdr:row>62</xdr:row>
      <xdr:rowOff>60960</xdr:rowOff>
    </xdr:to>
    <xdr:cxnSp macro="">
      <xdr:nvCxnSpPr>
        <xdr:cNvPr id="707" name="直線コネクタ 706">
          <a:extLst>
            <a:ext uri="{FF2B5EF4-FFF2-40B4-BE49-F238E27FC236}">
              <a16:creationId xmlns:a16="http://schemas.microsoft.com/office/drawing/2014/main" id="{C404E6DA-148A-414C-AD6C-C4F3EE76BD90}"/>
            </a:ext>
          </a:extLst>
        </xdr:cNvPr>
        <xdr:cNvCxnSpPr/>
      </xdr:nvCxnSpPr>
      <xdr:spPr>
        <a:xfrm flipV="1">
          <a:off x="19545300" y="10683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17780</xdr:rowOff>
    </xdr:from>
    <xdr:to>
      <xdr:col>98</xdr:col>
      <xdr:colOff>38100</xdr:colOff>
      <xdr:row>62</xdr:row>
      <xdr:rowOff>119380</xdr:rowOff>
    </xdr:to>
    <xdr:sp macro="" textlink="">
      <xdr:nvSpPr>
        <xdr:cNvPr id="708" name="楕円 707">
          <a:extLst>
            <a:ext uri="{FF2B5EF4-FFF2-40B4-BE49-F238E27FC236}">
              <a16:creationId xmlns:a16="http://schemas.microsoft.com/office/drawing/2014/main" id="{C7182027-EE34-4BBE-84B1-E3C4E2886979}"/>
            </a:ext>
          </a:extLst>
        </xdr:cNvPr>
        <xdr:cNvSpPr/>
      </xdr:nvSpPr>
      <xdr:spPr>
        <a:xfrm>
          <a:off x="18605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60960</xdr:rowOff>
    </xdr:from>
    <xdr:to>
      <xdr:col>102</xdr:col>
      <xdr:colOff>114300</xdr:colOff>
      <xdr:row>62</xdr:row>
      <xdr:rowOff>68580</xdr:rowOff>
    </xdr:to>
    <xdr:cxnSp macro="">
      <xdr:nvCxnSpPr>
        <xdr:cNvPr id="709" name="直線コネクタ 708">
          <a:extLst>
            <a:ext uri="{FF2B5EF4-FFF2-40B4-BE49-F238E27FC236}">
              <a16:creationId xmlns:a16="http://schemas.microsoft.com/office/drawing/2014/main" id="{25C51D31-94C3-45D1-A8AA-B36693455DCE}"/>
            </a:ext>
          </a:extLst>
        </xdr:cNvPr>
        <xdr:cNvCxnSpPr/>
      </xdr:nvCxnSpPr>
      <xdr:spPr>
        <a:xfrm flipV="1">
          <a:off x="18656300" y="10690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11447</xdr:rowOff>
    </xdr:from>
    <xdr:ext cx="469744" cy="259045"/>
    <xdr:sp macro="" textlink="">
      <xdr:nvSpPr>
        <xdr:cNvPr id="710" name="n_1aveValue【保健センター・保健所】&#10;一人当たり面積">
          <a:extLst>
            <a:ext uri="{FF2B5EF4-FFF2-40B4-BE49-F238E27FC236}">
              <a16:creationId xmlns:a16="http://schemas.microsoft.com/office/drawing/2014/main" id="{4DE5C0C5-A47B-4627-9FBC-2CE91373B23E}"/>
            </a:ext>
          </a:extLst>
        </xdr:cNvPr>
        <xdr:cNvSpPr txBox="1"/>
      </xdr:nvSpPr>
      <xdr:spPr>
        <a:xfrm>
          <a:off x="21075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19067</xdr:rowOff>
    </xdr:from>
    <xdr:ext cx="469744" cy="259045"/>
    <xdr:sp macro="" textlink="">
      <xdr:nvSpPr>
        <xdr:cNvPr id="711" name="n_2aveValue【保健センター・保健所】&#10;一人当たり面積">
          <a:extLst>
            <a:ext uri="{FF2B5EF4-FFF2-40B4-BE49-F238E27FC236}">
              <a16:creationId xmlns:a16="http://schemas.microsoft.com/office/drawing/2014/main" id="{D771167B-F51A-43D9-BB8B-BE3AD00B1279}"/>
            </a:ext>
          </a:extLst>
        </xdr:cNvPr>
        <xdr:cNvSpPr txBox="1"/>
      </xdr:nvSpPr>
      <xdr:spPr>
        <a:xfrm>
          <a:off x="20199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26687</xdr:rowOff>
    </xdr:from>
    <xdr:ext cx="469744" cy="259045"/>
    <xdr:sp macro="" textlink="">
      <xdr:nvSpPr>
        <xdr:cNvPr id="712" name="n_3aveValue【保健センター・保健所】&#10;一人当たり面積">
          <a:extLst>
            <a:ext uri="{FF2B5EF4-FFF2-40B4-BE49-F238E27FC236}">
              <a16:creationId xmlns:a16="http://schemas.microsoft.com/office/drawing/2014/main" id="{CF4605E8-ACDF-4559-89EF-9E14FC3E8A2D}"/>
            </a:ext>
          </a:extLst>
        </xdr:cNvPr>
        <xdr:cNvSpPr txBox="1"/>
      </xdr:nvSpPr>
      <xdr:spPr>
        <a:xfrm>
          <a:off x="19310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148607</xdr:rowOff>
    </xdr:from>
    <xdr:ext cx="469744" cy="259045"/>
    <xdr:sp macro="" textlink="">
      <xdr:nvSpPr>
        <xdr:cNvPr id="713" name="n_4aveValue【保健センター・保健所】&#10;一人当たり面積">
          <a:extLst>
            <a:ext uri="{FF2B5EF4-FFF2-40B4-BE49-F238E27FC236}">
              <a16:creationId xmlns:a16="http://schemas.microsoft.com/office/drawing/2014/main" id="{E78DC002-83B7-446D-A2A2-0FACD407CA48}"/>
            </a:ext>
          </a:extLst>
        </xdr:cNvPr>
        <xdr:cNvSpPr txBox="1"/>
      </xdr:nvSpPr>
      <xdr:spPr>
        <a:xfrm>
          <a:off x="18421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113047</xdr:rowOff>
    </xdr:from>
    <xdr:ext cx="469744" cy="259045"/>
    <xdr:sp macro="" textlink="">
      <xdr:nvSpPr>
        <xdr:cNvPr id="714" name="n_1mainValue【保健センター・保健所】&#10;一人当たり面積">
          <a:extLst>
            <a:ext uri="{FF2B5EF4-FFF2-40B4-BE49-F238E27FC236}">
              <a16:creationId xmlns:a16="http://schemas.microsoft.com/office/drawing/2014/main" id="{2F77E870-B8AF-4DCA-8BE7-B6FCFA883210}"/>
            </a:ext>
          </a:extLst>
        </xdr:cNvPr>
        <xdr:cNvSpPr txBox="1"/>
      </xdr:nvSpPr>
      <xdr:spPr>
        <a:xfrm>
          <a:off x="210757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120667</xdr:rowOff>
    </xdr:from>
    <xdr:ext cx="469744" cy="259045"/>
    <xdr:sp macro="" textlink="">
      <xdr:nvSpPr>
        <xdr:cNvPr id="715" name="n_2mainValue【保健センター・保健所】&#10;一人当たり面積">
          <a:extLst>
            <a:ext uri="{FF2B5EF4-FFF2-40B4-BE49-F238E27FC236}">
              <a16:creationId xmlns:a16="http://schemas.microsoft.com/office/drawing/2014/main" id="{52012649-68A4-4D82-BE71-812AEA1634F8}"/>
            </a:ext>
          </a:extLst>
        </xdr:cNvPr>
        <xdr:cNvSpPr txBox="1"/>
      </xdr:nvSpPr>
      <xdr:spPr>
        <a:xfrm>
          <a:off x="20199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128287</xdr:rowOff>
    </xdr:from>
    <xdr:ext cx="469744" cy="259045"/>
    <xdr:sp macro="" textlink="">
      <xdr:nvSpPr>
        <xdr:cNvPr id="716" name="n_3mainValue【保健センター・保健所】&#10;一人当たり面積">
          <a:extLst>
            <a:ext uri="{FF2B5EF4-FFF2-40B4-BE49-F238E27FC236}">
              <a16:creationId xmlns:a16="http://schemas.microsoft.com/office/drawing/2014/main" id="{52503FC3-75AA-4CC7-BF4C-494FBD72A261}"/>
            </a:ext>
          </a:extLst>
        </xdr:cNvPr>
        <xdr:cNvSpPr txBox="1"/>
      </xdr:nvSpPr>
      <xdr:spPr>
        <a:xfrm>
          <a:off x="19310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135907</xdr:rowOff>
    </xdr:from>
    <xdr:ext cx="469744" cy="259045"/>
    <xdr:sp macro="" textlink="">
      <xdr:nvSpPr>
        <xdr:cNvPr id="717" name="n_4mainValue【保健センター・保健所】&#10;一人当たり面積">
          <a:extLst>
            <a:ext uri="{FF2B5EF4-FFF2-40B4-BE49-F238E27FC236}">
              <a16:creationId xmlns:a16="http://schemas.microsoft.com/office/drawing/2014/main" id="{D5C5DF78-1181-4FF8-A990-025A2889A413}"/>
            </a:ext>
          </a:extLst>
        </xdr:cNvPr>
        <xdr:cNvSpPr txBox="1"/>
      </xdr:nvSpPr>
      <xdr:spPr>
        <a:xfrm>
          <a:off x="18421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C25CDA9A-5774-481D-BF80-10BD9EBF643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527EFD89-FD87-400E-9AF9-14BA10D6983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9B2980B6-F198-4C3D-9E64-5BF2DA27132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16E2F28E-21AB-4DF9-8662-2305CE0D96B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5F725084-2E3F-4F31-AAF3-B02A42310F5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3CD52333-1B37-4185-B208-74868B93A48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B4C7E643-8C80-4040-8752-3651673C6CF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FCBBC175-496D-44B5-9CB0-A74ABE92A82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87786B06-931C-4D7F-AB02-85B14FEB4B8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3F44C40B-0E16-47D1-AAEA-6E49373B1D7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EC8199E9-F10C-4F56-858C-A4B9D67062A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a:extLst>
            <a:ext uri="{FF2B5EF4-FFF2-40B4-BE49-F238E27FC236}">
              <a16:creationId xmlns:a16="http://schemas.microsoft.com/office/drawing/2014/main" id="{AD067FA6-9D41-4D06-BFAC-82CEE035378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a:extLst>
            <a:ext uri="{FF2B5EF4-FFF2-40B4-BE49-F238E27FC236}">
              <a16:creationId xmlns:a16="http://schemas.microsoft.com/office/drawing/2014/main" id="{E7040F01-E76B-464E-9ACE-01E590CECC7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a:extLst>
            <a:ext uri="{FF2B5EF4-FFF2-40B4-BE49-F238E27FC236}">
              <a16:creationId xmlns:a16="http://schemas.microsoft.com/office/drawing/2014/main" id="{95B65AA6-41D8-45F8-8B90-B96C231472E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a:extLst>
            <a:ext uri="{FF2B5EF4-FFF2-40B4-BE49-F238E27FC236}">
              <a16:creationId xmlns:a16="http://schemas.microsoft.com/office/drawing/2014/main" id="{1C49955A-49A2-4B44-B248-E448466FAA8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a:extLst>
            <a:ext uri="{FF2B5EF4-FFF2-40B4-BE49-F238E27FC236}">
              <a16:creationId xmlns:a16="http://schemas.microsoft.com/office/drawing/2014/main" id="{66CCEBDB-443F-4A2E-B52D-0C2A39D2AEC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a:extLst>
            <a:ext uri="{FF2B5EF4-FFF2-40B4-BE49-F238E27FC236}">
              <a16:creationId xmlns:a16="http://schemas.microsoft.com/office/drawing/2014/main" id="{28DC9142-6FCD-420D-AB51-ECBBE3137CA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a:extLst>
            <a:ext uri="{FF2B5EF4-FFF2-40B4-BE49-F238E27FC236}">
              <a16:creationId xmlns:a16="http://schemas.microsoft.com/office/drawing/2014/main" id="{964658CC-D004-4EF4-B041-DE68867F062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a:extLst>
            <a:ext uri="{FF2B5EF4-FFF2-40B4-BE49-F238E27FC236}">
              <a16:creationId xmlns:a16="http://schemas.microsoft.com/office/drawing/2014/main" id="{983E1772-A748-4F45-ACA7-19BD1AD703B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a:extLst>
            <a:ext uri="{FF2B5EF4-FFF2-40B4-BE49-F238E27FC236}">
              <a16:creationId xmlns:a16="http://schemas.microsoft.com/office/drawing/2014/main" id="{4CB7881D-1FAD-4753-ACA1-A6F79E0463B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a:extLst>
            <a:ext uri="{FF2B5EF4-FFF2-40B4-BE49-F238E27FC236}">
              <a16:creationId xmlns:a16="http://schemas.microsoft.com/office/drawing/2014/main" id="{3FD9072F-EE84-4A75-B73C-4BDD3FAD360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a:extLst>
            <a:ext uri="{FF2B5EF4-FFF2-40B4-BE49-F238E27FC236}">
              <a16:creationId xmlns:a16="http://schemas.microsoft.com/office/drawing/2014/main" id="{E52D8391-BD4A-426F-BF36-E80FC5D10C9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a:extLst>
            <a:ext uri="{FF2B5EF4-FFF2-40B4-BE49-F238E27FC236}">
              <a16:creationId xmlns:a16="http://schemas.microsoft.com/office/drawing/2014/main" id="{12CB020D-3754-45D8-AEFF-B1603B01182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FB6A0C95-AA70-4CDC-A372-DB2AB930661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A6E05B53-B9A0-4D7D-8C87-CE3847BF26C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743" name="直線コネクタ 742">
          <a:extLst>
            <a:ext uri="{FF2B5EF4-FFF2-40B4-BE49-F238E27FC236}">
              <a16:creationId xmlns:a16="http://schemas.microsoft.com/office/drawing/2014/main" id="{C1DD3F1F-3E0C-49C0-9AB7-6CCF81EC8F27}"/>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消防施設】&#10;有形固定資産減価償却率最小値テキスト">
          <a:extLst>
            <a:ext uri="{FF2B5EF4-FFF2-40B4-BE49-F238E27FC236}">
              <a16:creationId xmlns:a16="http://schemas.microsoft.com/office/drawing/2014/main" id="{E01B133F-A6F8-48E6-BBBE-75D8CB23A56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a:extLst>
            <a:ext uri="{FF2B5EF4-FFF2-40B4-BE49-F238E27FC236}">
              <a16:creationId xmlns:a16="http://schemas.microsoft.com/office/drawing/2014/main" id="{C393138F-95C9-40D9-A2C2-F217C488465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746" name="【消防施設】&#10;有形固定資産減価償却率最大値テキスト">
          <a:extLst>
            <a:ext uri="{FF2B5EF4-FFF2-40B4-BE49-F238E27FC236}">
              <a16:creationId xmlns:a16="http://schemas.microsoft.com/office/drawing/2014/main" id="{AC4B71F1-8A6F-4C16-9A4F-5158AC9CD76F}"/>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747" name="直線コネクタ 746">
          <a:extLst>
            <a:ext uri="{FF2B5EF4-FFF2-40B4-BE49-F238E27FC236}">
              <a16:creationId xmlns:a16="http://schemas.microsoft.com/office/drawing/2014/main" id="{900EE0F1-DF0E-48BD-8DBF-5A69894E973A}"/>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DC7394A5-C0E7-4979-B2AD-7D3A9ACD233C}"/>
            </a:ext>
          </a:extLst>
        </xdr:cNvPr>
        <xdr:cNvSpPr txBox="1"/>
      </xdr:nvSpPr>
      <xdr:spPr>
        <a:xfrm>
          <a:off x="16357600" y="1423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49" name="フローチャート: 判断 748">
          <a:extLst>
            <a:ext uri="{FF2B5EF4-FFF2-40B4-BE49-F238E27FC236}">
              <a16:creationId xmlns:a16="http://schemas.microsoft.com/office/drawing/2014/main" id="{5306B4D7-4FF9-4BBA-9EA0-BF58B7557DF8}"/>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50" name="フローチャート: 判断 749">
          <a:extLst>
            <a:ext uri="{FF2B5EF4-FFF2-40B4-BE49-F238E27FC236}">
              <a16:creationId xmlns:a16="http://schemas.microsoft.com/office/drawing/2014/main" id="{4670DC9F-2F85-4BAA-8EBB-832D5162A019}"/>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51" name="フローチャート: 判断 750">
          <a:extLst>
            <a:ext uri="{FF2B5EF4-FFF2-40B4-BE49-F238E27FC236}">
              <a16:creationId xmlns:a16="http://schemas.microsoft.com/office/drawing/2014/main" id="{B1AEE28D-B088-4FA0-887F-3739CF1D9B31}"/>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52" name="フローチャート: 判断 751">
          <a:extLst>
            <a:ext uri="{FF2B5EF4-FFF2-40B4-BE49-F238E27FC236}">
              <a16:creationId xmlns:a16="http://schemas.microsoft.com/office/drawing/2014/main" id="{99ED29E3-2C60-46A4-8945-E28243673EFD}"/>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31387</xdr:rowOff>
    </xdr:from>
    <xdr:to>
      <xdr:col>67</xdr:col>
      <xdr:colOff>101600</xdr:colOff>
      <xdr:row>82</xdr:row>
      <xdr:rowOff>132987</xdr:rowOff>
    </xdr:to>
    <xdr:sp macro="" textlink="">
      <xdr:nvSpPr>
        <xdr:cNvPr id="753" name="フローチャート: 判断 752">
          <a:extLst>
            <a:ext uri="{FF2B5EF4-FFF2-40B4-BE49-F238E27FC236}">
              <a16:creationId xmlns:a16="http://schemas.microsoft.com/office/drawing/2014/main" id="{A690C3E5-B227-4D5E-8C0D-C7C6FB9609E7}"/>
            </a:ext>
          </a:extLst>
        </xdr:cNvPr>
        <xdr:cNvSpPr/>
      </xdr:nvSpPr>
      <xdr:spPr>
        <a:xfrm>
          <a:off x="12763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13E871F6-88D1-4C32-ABF0-602AECF9AD0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7CDEF4C7-BF13-4477-A8B4-938AF124ACF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D37E382E-388B-4BB8-82FD-177BB3E5B95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FB0EC453-9FA1-4907-977F-AF63EE3533C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610BD3AC-CD7A-4347-BEDD-52A3162B452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33020</xdr:rowOff>
    </xdr:from>
    <xdr:to>
      <xdr:col>85</xdr:col>
      <xdr:colOff>177800</xdr:colOff>
      <xdr:row>81</xdr:row>
      <xdr:rowOff>134620</xdr:rowOff>
    </xdr:to>
    <xdr:sp macro="" textlink="">
      <xdr:nvSpPr>
        <xdr:cNvPr id="759" name="楕円 758">
          <a:extLst>
            <a:ext uri="{FF2B5EF4-FFF2-40B4-BE49-F238E27FC236}">
              <a16:creationId xmlns:a16="http://schemas.microsoft.com/office/drawing/2014/main" id="{FB015B98-EF99-4DAB-83CF-02E26A6B8DFB}"/>
            </a:ext>
          </a:extLst>
        </xdr:cNvPr>
        <xdr:cNvSpPr/>
      </xdr:nvSpPr>
      <xdr:spPr>
        <a:xfrm>
          <a:off x="16268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55897</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B3D457DE-8F5E-4E64-BCC2-ED1C33454759}"/>
            </a:ext>
          </a:extLst>
        </xdr:cNvPr>
        <xdr:cNvSpPr txBox="1"/>
      </xdr:nvSpPr>
      <xdr:spPr>
        <a:xfrm>
          <a:off x="16357600"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145687</xdr:rowOff>
    </xdr:from>
    <xdr:to>
      <xdr:col>81</xdr:col>
      <xdr:colOff>101600</xdr:colOff>
      <xdr:row>81</xdr:row>
      <xdr:rowOff>75837</xdr:rowOff>
    </xdr:to>
    <xdr:sp macro="" textlink="">
      <xdr:nvSpPr>
        <xdr:cNvPr id="761" name="楕円 760">
          <a:extLst>
            <a:ext uri="{FF2B5EF4-FFF2-40B4-BE49-F238E27FC236}">
              <a16:creationId xmlns:a16="http://schemas.microsoft.com/office/drawing/2014/main" id="{415FEE0F-B845-4333-BB06-EA49EB5079AE}"/>
            </a:ext>
          </a:extLst>
        </xdr:cNvPr>
        <xdr:cNvSpPr/>
      </xdr:nvSpPr>
      <xdr:spPr>
        <a:xfrm>
          <a:off x="15430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25037</xdr:rowOff>
    </xdr:from>
    <xdr:to>
      <xdr:col>85</xdr:col>
      <xdr:colOff>127000</xdr:colOff>
      <xdr:row>81</xdr:row>
      <xdr:rowOff>83820</xdr:rowOff>
    </xdr:to>
    <xdr:cxnSp macro="">
      <xdr:nvCxnSpPr>
        <xdr:cNvPr id="762" name="直線コネクタ 761">
          <a:extLst>
            <a:ext uri="{FF2B5EF4-FFF2-40B4-BE49-F238E27FC236}">
              <a16:creationId xmlns:a16="http://schemas.microsoft.com/office/drawing/2014/main" id="{1C4B8ACA-B643-4683-81C2-01068AB79B51}"/>
            </a:ext>
          </a:extLst>
        </xdr:cNvPr>
        <xdr:cNvCxnSpPr/>
      </xdr:nvCxnSpPr>
      <xdr:spPr>
        <a:xfrm>
          <a:off x="15481300" y="13912487"/>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114663</xdr:rowOff>
    </xdr:from>
    <xdr:to>
      <xdr:col>76</xdr:col>
      <xdr:colOff>165100</xdr:colOff>
      <xdr:row>81</xdr:row>
      <xdr:rowOff>44813</xdr:rowOff>
    </xdr:to>
    <xdr:sp macro="" textlink="">
      <xdr:nvSpPr>
        <xdr:cNvPr id="763" name="楕円 762">
          <a:extLst>
            <a:ext uri="{FF2B5EF4-FFF2-40B4-BE49-F238E27FC236}">
              <a16:creationId xmlns:a16="http://schemas.microsoft.com/office/drawing/2014/main" id="{DF1B799F-1945-4168-99CA-8D1978C5DF59}"/>
            </a:ext>
          </a:extLst>
        </xdr:cNvPr>
        <xdr:cNvSpPr/>
      </xdr:nvSpPr>
      <xdr:spPr>
        <a:xfrm>
          <a:off x="145415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165463</xdr:rowOff>
    </xdr:from>
    <xdr:to>
      <xdr:col>81</xdr:col>
      <xdr:colOff>50800</xdr:colOff>
      <xdr:row>81</xdr:row>
      <xdr:rowOff>25037</xdr:rowOff>
    </xdr:to>
    <xdr:cxnSp macro="">
      <xdr:nvCxnSpPr>
        <xdr:cNvPr id="764" name="直線コネクタ 763">
          <a:extLst>
            <a:ext uri="{FF2B5EF4-FFF2-40B4-BE49-F238E27FC236}">
              <a16:creationId xmlns:a16="http://schemas.microsoft.com/office/drawing/2014/main" id="{C25F4671-97E2-4B26-BB96-C54134137B08}"/>
            </a:ext>
          </a:extLst>
        </xdr:cNvPr>
        <xdr:cNvCxnSpPr/>
      </xdr:nvCxnSpPr>
      <xdr:spPr>
        <a:xfrm>
          <a:off x="14592300" y="138814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59145</xdr:rowOff>
    </xdr:from>
    <xdr:to>
      <xdr:col>72</xdr:col>
      <xdr:colOff>38100</xdr:colOff>
      <xdr:row>80</xdr:row>
      <xdr:rowOff>160745</xdr:rowOff>
    </xdr:to>
    <xdr:sp macro="" textlink="">
      <xdr:nvSpPr>
        <xdr:cNvPr id="765" name="楕円 764">
          <a:extLst>
            <a:ext uri="{FF2B5EF4-FFF2-40B4-BE49-F238E27FC236}">
              <a16:creationId xmlns:a16="http://schemas.microsoft.com/office/drawing/2014/main" id="{899A6A4B-F809-4FE9-B668-EF5D8F6B5A22}"/>
            </a:ext>
          </a:extLst>
        </xdr:cNvPr>
        <xdr:cNvSpPr/>
      </xdr:nvSpPr>
      <xdr:spPr>
        <a:xfrm>
          <a:off x="13652500" y="13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109945</xdr:rowOff>
    </xdr:from>
    <xdr:to>
      <xdr:col>76</xdr:col>
      <xdr:colOff>114300</xdr:colOff>
      <xdr:row>80</xdr:row>
      <xdr:rowOff>165463</xdr:rowOff>
    </xdr:to>
    <xdr:cxnSp macro="">
      <xdr:nvCxnSpPr>
        <xdr:cNvPr id="766" name="直線コネクタ 765">
          <a:extLst>
            <a:ext uri="{FF2B5EF4-FFF2-40B4-BE49-F238E27FC236}">
              <a16:creationId xmlns:a16="http://schemas.microsoft.com/office/drawing/2014/main" id="{CBDC6CFB-4AC4-4D24-B658-0127E3349FF6}"/>
            </a:ext>
          </a:extLst>
        </xdr:cNvPr>
        <xdr:cNvCxnSpPr/>
      </xdr:nvCxnSpPr>
      <xdr:spPr>
        <a:xfrm>
          <a:off x="13703300" y="13825945"/>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1995</xdr:rowOff>
    </xdr:from>
    <xdr:to>
      <xdr:col>67</xdr:col>
      <xdr:colOff>101600</xdr:colOff>
      <xdr:row>80</xdr:row>
      <xdr:rowOff>103595</xdr:rowOff>
    </xdr:to>
    <xdr:sp macro="" textlink="">
      <xdr:nvSpPr>
        <xdr:cNvPr id="767" name="楕円 766">
          <a:extLst>
            <a:ext uri="{FF2B5EF4-FFF2-40B4-BE49-F238E27FC236}">
              <a16:creationId xmlns:a16="http://schemas.microsoft.com/office/drawing/2014/main" id="{9FB56205-511D-48D9-BE8A-6069E7EDA2AB}"/>
            </a:ext>
          </a:extLst>
        </xdr:cNvPr>
        <xdr:cNvSpPr/>
      </xdr:nvSpPr>
      <xdr:spPr>
        <a:xfrm>
          <a:off x="12763500" y="13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52795</xdr:rowOff>
    </xdr:from>
    <xdr:to>
      <xdr:col>71</xdr:col>
      <xdr:colOff>177800</xdr:colOff>
      <xdr:row>80</xdr:row>
      <xdr:rowOff>109945</xdr:rowOff>
    </xdr:to>
    <xdr:cxnSp macro="">
      <xdr:nvCxnSpPr>
        <xdr:cNvPr id="768" name="直線コネクタ 767">
          <a:extLst>
            <a:ext uri="{FF2B5EF4-FFF2-40B4-BE49-F238E27FC236}">
              <a16:creationId xmlns:a16="http://schemas.microsoft.com/office/drawing/2014/main" id="{8D452955-C884-4D83-B716-A0676DEE23D8}"/>
            </a:ext>
          </a:extLst>
        </xdr:cNvPr>
        <xdr:cNvCxnSpPr/>
      </xdr:nvCxnSpPr>
      <xdr:spPr>
        <a:xfrm>
          <a:off x="12814300" y="137687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769" name="n_1aveValue【消防施設】&#10;有形固定資産減価償却率">
          <a:extLst>
            <a:ext uri="{FF2B5EF4-FFF2-40B4-BE49-F238E27FC236}">
              <a16:creationId xmlns:a16="http://schemas.microsoft.com/office/drawing/2014/main" id="{AEF48C35-1F80-4777-A5AA-00B78C78A348}"/>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770" name="n_2aveValue【消防施設】&#10;有形固定資産減価償却率">
          <a:extLst>
            <a:ext uri="{FF2B5EF4-FFF2-40B4-BE49-F238E27FC236}">
              <a16:creationId xmlns:a16="http://schemas.microsoft.com/office/drawing/2014/main" id="{227F79BF-1E26-48B2-AF35-5A8F694DAF82}"/>
            </a:ext>
          </a:extLst>
        </xdr:cNvPr>
        <xdr:cNvSpPr txBox="1"/>
      </xdr:nvSpPr>
      <xdr:spPr>
        <a:xfrm>
          <a:off x="14389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771" name="n_3aveValue【消防施設】&#10;有形固定資産減価償却率">
          <a:extLst>
            <a:ext uri="{FF2B5EF4-FFF2-40B4-BE49-F238E27FC236}">
              <a16:creationId xmlns:a16="http://schemas.microsoft.com/office/drawing/2014/main" id="{537DFBFC-07FC-42D3-84F8-821EF7487B54}"/>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124114</xdr:rowOff>
    </xdr:from>
    <xdr:ext cx="405111" cy="259045"/>
    <xdr:sp macro="" textlink="">
      <xdr:nvSpPr>
        <xdr:cNvPr id="772" name="n_4aveValue【消防施設】&#10;有形固定資産減価償却率">
          <a:extLst>
            <a:ext uri="{FF2B5EF4-FFF2-40B4-BE49-F238E27FC236}">
              <a16:creationId xmlns:a16="http://schemas.microsoft.com/office/drawing/2014/main" id="{345AC485-9D10-483C-9271-D3B4099781AD}"/>
            </a:ext>
          </a:extLst>
        </xdr:cNvPr>
        <xdr:cNvSpPr txBox="1"/>
      </xdr:nvSpPr>
      <xdr:spPr>
        <a:xfrm>
          <a:off x="12611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92364</xdr:rowOff>
    </xdr:from>
    <xdr:ext cx="405111" cy="259045"/>
    <xdr:sp macro="" textlink="">
      <xdr:nvSpPr>
        <xdr:cNvPr id="773" name="n_1mainValue【消防施設】&#10;有形固定資産減価償却率">
          <a:extLst>
            <a:ext uri="{FF2B5EF4-FFF2-40B4-BE49-F238E27FC236}">
              <a16:creationId xmlns:a16="http://schemas.microsoft.com/office/drawing/2014/main" id="{52CE3B3D-CC1B-461F-9C5D-36B007DF5469}"/>
            </a:ext>
          </a:extLst>
        </xdr:cNvPr>
        <xdr:cNvSpPr txBox="1"/>
      </xdr:nvSpPr>
      <xdr:spPr>
        <a:xfrm>
          <a:off x="152660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61340</xdr:rowOff>
    </xdr:from>
    <xdr:ext cx="405111" cy="259045"/>
    <xdr:sp macro="" textlink="">
      <xdr:nvSpPr>
        <xdr:cNvPr id="774" name="n_2mainValue【消防施設】&#10;有形固定資産減価償却率">
          <a:extLst>
            <a:ext uri="{FF2B5EF4-FFF2-40B4-BE49-F238E27FC236}">
              <a16:creationId xmlns:a16="http://schemas.microsoft.com/office/drawing/2014/main" id="{E17389EA-A7F2-4E57-8540-E41C8A101309}"/>
            </a:ext>
          </a:extLst>
        </xdr:cNvPr>
        <xdr:cNvSpPr txBox="1"/>
      </xdr:nvSpPr>
      <xdr:spPr>
        <a:xfrm>
          <a:off x="143897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5822</xdr:rowOff>
    </xdr:from>
    <xdr:ext cx="405111" cy="259045"/>
    <xdr:sp macro="" textlink="">
      <xdr:nvSpPr>
        <xdr:cNvPr id="775" name="n_3mainValue【消防施設】&#10;有形固定資産減価償却率">
          <a:extLst>
            <a:ext uri="{FF2B5EF4-FFF2-40B4-BE49-F238E27FC236}">
              <a16:creationId xmlns:a16="http://schemas.microsoft.com/office/drawing/2014/main" id="{5FDD7534-78F4-49F7-8493-2E91F6E80B46}"/>
            </a:ext>
          </a:extLst>
        </xdr:cNvPr>
        <xdr:cNvSpPr txBox="1"/>
      </xdr:nvSpPr>
      <xdr:spPr>
        <a:xfrm>
          <a:off x="13500744" y="135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120122</xdr:rowOff>
    </xdr:from>
    <xdr:ext cx="405111" cy="259045"/>
    <xdr:sp macro="" textlink="">
      <xdr:nvSpPr>
        <xdr:cNvPr id="776" name="n_4mainValue【消防施設】&#10;有形固定資産減価償却率">
          <a:extLst>
            <a:ext uri="{FF2B5EF4-FFF2-40B4-BE49-F238E27FC236}">
              <a16:creationId xmlns:a16="http://schemas.microsoft.com/office/drawing/2014/main" id="{A01885A3-276A-467D-B3C2-028BAE02D4A3}"/>
            </a:ext>
          </a:extLst>
        </xdr:cNvPr>
        <xdr:cNvSpPr txBox="1"/>
      </xdr:nvSpPr>
      <xdr:spPr>
        <a:xfrm>
          <a:off x="12611744" y="134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284D1CC4-EC50-4CC9-A743-B7AE81E1748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B8457A88-8391-4273-A356-92A71984E8D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1B7D1F4D-E8C9-4010-8F85-D318D912164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046D5239-85F4-48C5-B7FE-C6BCED2C267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2BD0712B-22E0-4E92-BBBD-E97D840EA57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48BFB5E2-69E2-44F0-ADCC-D2C16DF965A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0DA47FE9-9AB0-44D3-A17E-A237807A3CC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2BBD3A58-4024-45B7-B19D-75A1D64C646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5CBE2E2D-D1E3-4CA4-B961-189C776FC5F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A0F11E63-704D-4B52-A52B-8F82B1BE3E4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a:extLst>
            <a:ext uri="{FF2B5EF4-FFF2-40B4-BE49-F238E27FC236}">
              <a16:creationId xmlns:a16="http://schemas.microsoft.com/office/drawing/2014/main" id="{5F384318-43DD-42AD-B6BE-022A3988D6F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a:extLst>
            <a:ext uri="{FF2B5EF4-FFF2-40B4-BE49-F238E27FC236}">
              <a16:creationId xmlns:a16="http://schemas.microsoft.com/office/drawing/2014/main" id="{B60453B1-90E4-49CB-91A4-16A51D6784C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a:extLst>
            <a:ext uri="{FF2B5EF4-FFF2-40B4-BE49-F238E27FC236}">
              <a16:creationId xmlns:a16="http://schemas.microsoft.com/office/drawing/2014/main" id="{C163680F-9B9F-40A6-B889-443845153EA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a:extLst>
            <a:ext uri="{FF2B5EF4-FFF2-40B4-BE49-F238E27FC236}">
              <a16:creationId xmlns:a16="http://schemas.microsoft.com/office/drawing/2014/main" id="{EDBF109A-EFCB-4258-BEC8-7493B1A58D5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a:extLst>
            <a:ext uri="{FF2B5EF4-FFF2-40B4-BE49-F238E27FC236}">
              <a16:creationId xmlns:a16="http://schemas.microsoft.com/office/drawing/2014/main" id="{7B9DBB8A-72F6-4000-AF5B-66ED3AD115A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a:extLst>
            <a:ext uri="{FF2B5EF4-FFF2-40B4-BE49-F238E27FC236}">
              <a16:creationId xmlns:a16="http://schemas.microsoft.com/office/drawing/2014/main" id="{AFFF4E4D-817E-4B11-B631-B6EACE98EF2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a:extLst>
            <a:ext uri="{FF2B5EF4-FFF2-40B4-BE49-F238E27FC236}">
              <a16:creationId xmlns:a16="http://schemas.microsoft.com/office/drawing/2014/main" id="{5C927FF4-964F-4638-BA3D-C1E7E373F64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a:extLst>
            <a:ext uri="{FF2B5EF4-FFF2-40B4-BE49-F238E27FC236}">
              <a16:creationId xmlns:a16="http://schemas.microsoft.com/office/drawing/2014/main" id="{32567DB1-01E5-4D97-9E80-16482E9DBF5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EF981FF3-601E-4DF6-A64C-92C3F2229FF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D43B9C4E-B8FC-4AE4-A19C-01E708BDB77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a:extLst>
            <a:ext uri="{FF2B5EF4-FFF2-40B4-BE49-F238E27FC236}">
              <a16:creationId xmlns:a16="http://schemas.microsoft.com/office/drawing/2014/main" id="{903B928A-BF29-48B2-AF91-6B2BD9A8DBF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98" name="直線コネクタ 797">
          <a:extLst>
            <a:ext uri="{FF2B5EF4-FFF2-40B4-BE49-F238E27FC236}">
              <a16:creationId xmlns:a16="http://schemas.microsoft.com/office/drawing/2014/main" id="{CFC51333-E1D3-4860-9F2E-2FFA4CC38479}"/>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99" name="【消防施設】&#10;一人当たり面積最小値テキスト">
          <a:extLst>
            <a:ext uri="{FF2B5EF4-FFF2-40B4-BE49-F238E27FC236}">
              <a16:creationId xmlns:a16="http://schemas.microsoft.com/office/drawing/2014/main" id="{AE10011E-1878-48C1-8913-04B7E2E14C5F}"/>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800" name="直線コネクタ 799">
          <a:extLst>
            <a:ext uri="{FF2B5EF4-FFF2-40B4-BE49-F238E27FC236}">
              <a16:creationId xmlns:a16="http://schemas.microsoft.com/office/drawing/2014/main" id="{02ADCFB3-3822-4783-8573-CAED84550D07}"/>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801" name="【消防施設】&#10;一人当たり面積最大値テキスト">
          <a:extLst>
            <a:ext uri="{FF2B5EF4-FFF2-40B4-BE49-F238E27FC236}">
              <a16:creationId xmlns:a16="http://schemas.microsoft.com/office/drawing/2014/main" id="{1AF91084-DCDD-4B4A-9E23-21897D2FD724}"/>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802" name="直線コネクタ 801">
          <a:extLst>
            <a:ext uri="{FF2B5EF4-FFF2-40B4-BE49-F238E27FC236}">
              <a16:creationId xmlns:a16="http://schemas.microsoft.com/office/drawing/2014/main" id="{922DD7AC-BC94-47C8-84F5-0F55FA935542}"/>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803" name="【消防施設】&#10;一人当たり面積平均値テキスト">
          <a:extLst>
            <a:ext uri="{FF2B5EF4-FFF2-40B4-BE49-F238E27FC236}">
              <a16:creationId xmlns:a16="http://schemas.microsoft.com/office/drawing/2014/main" id="{914A85EF-DD9E-4E22-BD11-337B7F97FEE4}"/>
            </a:ext>
          </a:extLst>
        </xdr:cNvPr>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804" name="フローチャート: 判断 803">
          <a:extLst>
            <a:ext uri="{FF2B5EF4-FFF2-40B4-BE49-F238E27FC236}">
              <a16:creationId xmlns:a16="http://schemas.microsoft.com/office/drawing/2014/main" id="{2C7CB051-A178-475A-AC38-A7C95CBB3387}"/>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805" name="フローチャート: 判断 804">
          <a:extLst>
            <a:ext uri="{FF2B5EF4-FFF2-40B4-BE49-F238E27FC236}">
              <a16:creationId xmlns:a16="http://schemas.microsoft.com/office/drawing/2014/main" id="{DF2AA2A9-6EA8-42D2-83CE-6E60302245EE}"/>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806" name="フローチャート: 判断 805">
          <a:extLst>
            <a:ext uri="{FF2B5EF4-FFF2-40B4-BE49-F238E27FC236}">
              <a16:creationId xmlns:a16="http://schemas.microsoft.com/office/drawing/2014/main" id="{24AAD878-A0F3-416F-81BC-E4B70F5BA431}"/>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807" name="フローチャート: 判断 806">
          <a:extLst>
            <a:ext uri="{FF2B5EF4-FFF2-40B4-BE49-F238E27FC236}">
              <a16:creationId xmlns:a16="http://schemas.microsoft.com/office/drawing/2014/main" id="{FC00B7F5-1668-418D-80F6-326A452F422A}"/>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27991</xdr:rowOff>
    </xdr:from>
    <xdr:to>
      <xdr:col>98</xdr:col>
      <xdr:colOff>38100</xdr:colOff>
      <xdr:row>85</xdr:row>
      <xdr:rowOff>129591</xdr:rowOff>
    </xdr:to>
    <xdr:sp macro="" textlink="">
      <xdr:nvSpPr>
        <xdr:cNvPr id="808" name="フローチャート: 判断 807">
          <a:extLst>
            <a:ext uri="{FF2B5EF4-FFF2-40B4-BE49-F238E27FC236}">
              <a16:creationId xmlns:a16="http://schemas.microsoft.com/office/drawing/2014/main" id="{C87F8E1A-A262-4462-984F-D8E2FC470EA8}"/>
            </a:ext>
          </a:extLst>
        </xdr:cNvPr>
        <xdr:cNvSpPr/>
      </xdr:nvSpPr>
      <xdr:spPr>
        <a:xfrm>
          <a:off x="18605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1236323C-7BE7-4459-8D42-A47510AFDAD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7936CE95-83C2-49C7-B61A-6EB5B862BFD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6A75474F-609F-47EB-831B-950232632C6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341C7F23-DCBF-4A54-A017-CFEEF91F134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B2B5B1BB-612A-48D0-B349-37DD0350D1F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25248</xdr:rowOff>
    </xdr:from>
    <xdr:to>
      <xdr:col>116</xdr:col>
      <xdr:colOff>114300</xdr:colOff>
      <xdr:row>85</xdr:row>
      <xdr:rowOff>126848</xdr:rowOff>
    </xdr:to>
    <xdr:sp macro="" textlink="">
      <xdr:nvSpPr>
        <xdr:cNvPr id="814" name="楕円 813">
          <a:extLst>
            <a:ext uri="{FF2B5EF4-FFF2-40B4-BE49-F238E27FC236}">
              <a16:creationId xmlns:a16="http://schemas.microsoft.com/office/drawing/2014/main" id="{46D747BC-B789-494C-A278-B37EEF7DB608}"/>
            </a:ext>
          </a:extLst>
        </xdr:cNvPr>
        <xdr:cNvSpPr/>
      </xdr:nvSpPr>
      <xdr:spPr>
        <a:xfrm>
          <a:off x="22110700" y="1459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48125</xdr:rowOff>
    </xdr:from>
    <xdr:ext cx="469744" cy="259045"/>
    <xdr:sp macro="" textlink="">
      <xdr:nvSpPr>
        <xdr:cNvPr id="815" name="【消防施設】&#10;一人当たり面積該当値テキスト">
          <a:extLst>
            <a:ext uri="{FF2B5EF4-FFF2-40B4-BE49-F238E27FC236}">
              <a16:creationId xmlns:a16="http://schemas.microsoft.com/office/drawing/2014/main" id="{79DEC0CA-29C3-40B2-8141-36E132C0FA08}"/>
            </a:ext>
          </a:extLst>
        </xdr:cNvPr>
        <xdr:cNvSpPr txBox="1"/>
      </xdr:nvSpPr>
      <xdr:spPr>
        <a:xfrm>
          <a:off x="22199600" y="1444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27076</xdr:rowOff>
    </xdr:from>
    <xdr:to>
      <xdr:col>112</xdr:col>
      <xdr:colOff>38100</xdr:colOff>
      <xdr:row>85</xdr:row>
      <xdr:rowOff>128676</xdr:rowOff>
    </xdr:to>
    <xdr:sp macro="" textlink="">
      <xdr:nvSpPr>
        <xdr:cNvPr id="816" name="楕円 815">
          <a:extLst>
            <a:ext uri="{FF2B5EF4-FFF2-40B4-BE49-F238E27FC236}">
              <a16:creationId xmlns:a16="http://schemas.microsoft.com/office/drawing/2014/main" id="{1A78DC9C-18A1-4FA4-90CF-E1C3F00D25D5}"/>
            </a:ext>
          </a:extLst>
        </xdr:cNvPr>
        <xdr:cNvSpPr/>
      </xdr:nvSpPr>
      <xdr:spPr>
        <a:xfrm>
          <a:off x="21272500" y="146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76048</xdr:rowOff>
    </xdr:from>
    <xdr:to>
      <xdr:col>116</xdr:col>
      <xdr:colOff>63500</xdr:colOff>
      <xdr:row>85</xdr:row>
      <xdr:rowOff>77876</xdr:rowOff>
    </xdr:to>
    <xdr:cxnSp macro="">
      <xdr:nvCxnSpPr>
        <xdr:cNvPr id="817" name="直線コネクタ 816">
          <a:extLst>
            <a:ext uri="{FF2B5EF4-FFF2-40B4-BE49-F238E27FC236}">
              <a16:creationId xmlns:a16="http://schemas.microsoft.com/office/drawing/2014/main" id="{581C1544-0047-4C66-AED5-6A73DCD5D993}"/>
            </a:ext>
          </a:extLst>
        </xdr:cNvPr>
        <xdr:cNvCxnSpPr/>
      </xdr:nvCxnSpPr>
      <xdr:spPr>
        <a:xfrm flipV="1">
          <a:off x="21323300" y="14649298"/>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31648</xdr:rowOff>
    </xdr:from>
    <xdr:to>
      <xdr:col>107</xdr:col>
      <xdr:colOff>101600</xdr:colOff>
      <xdr:row>85</xdr:row>
      <xdr:rowOff>133248</xdr:rowOff>
    </xdr:to>
    <xdr:sp macro="" textlink="">
      <xdr:nvSpPr>
        <xdr:cNvPr id="818" name="楕円 817">
          <a:extLst>
            <a:ext uri="{FF2B5EF4-FFF2-40B4-BE49-F238E27FC236}">
              <a16:creationId xmlns:a16="http://schemas.microsoft.com/office/drawing/2014/main" id="{A141B774-7F12-49AE-BB9C-5A7366B585A6}"/>
            </a:ext>
          </a:extLst>
        </xdr:cNvPr>
        <xdr:cNvSpPr/>
      </xdr:nvSpPr>
      <xdr:spPr>
        <a:xfrm>
          <a:off x="20383500" y="1460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77876</xdr:rowOff>
    </xdr:from>
    <xdr:to>
      <xdr:col>111</xdr:col>
      <xdr:colOff>177800</xdr:colOff>
      <xdr:row>85</xdr:row>
      <xdr:rowOff>82448</xdr:rowOff>
    </xdr:to>
    <xdr:cxnSp macro="">
      <xdr:nvCxnSpPr>
        <xdr:cNvPr id="819" name="直線コネクタ 818">
          <a:extLst>
            <a:ext uri="{FF2B5EF4-FFF2-40B4-BE49-F238E27FC236}">
              <a16:creationId xmlns:a16="http://schemas.microsoft.com/office/drawing/2014/main" id="{0D1911DB-86D6-43C6-A094-D51EFCF8B35E}"/>
            </a:ext>
          </a:extLst>
        </xdr:cNvPr>
        <xdr:cNvCxnSpPr/>
      </xdr:nvCxnSpPr>
      <xdr:spPr>
        <a:xfrm flipV="1">
          <a:off x="20434300" y="146511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33477</xdr:rowOff>
    </xdr:from>
    <xdr:to>
      <xdr:col>102</xdr:col>
      <xdr:colOff>165100</xdr:colOff>
      <xdr:row>85</xdr:row>
      <xdr:rowOff>135077</xdr:rowOff>
    </xdr:to>
    <xdr:sp macro="" textlink="">
      <xdr:nvSpPr>
        <xdr:cNvPr id="820" name="楕円 819">
          <a:extLst>
            <a:ext uri="{FF2B5EF4-FFF2-40B4-BE49-F238E27FC236}">
              <a16:creationId xmlns:a16="http://schemas.microsoft.com/office/drawing/2014/main" id="{6686D189-5385-4655-B33F-CD22C9AF971A}"/>
            </a:ext>
          </a:extLst>
        </xdr:cNvPr>
        <xdr:cNvSpPr/>
      </xdr:nvSpPr>
      <xdr:spPr>
        <a:xfrm>
          <a:off x="19494500" y="1460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82448</xdr:rowOff>
    </xdr:from>
    <xdr:to>
      <xdr:col>107</xdr:col>
      <xdr:colOff>50800</xdr:colOff>
      <xdr:row>85</xdr:row>
      <xdr:rowOff>84277</xdr:rowOff>
    </xdr:to>
    <xdr:cxnSp macro="">
      <xdr:nvCxnSpPr>
        <xdr:cNvPr id="821" name="直線コネクタ 820">
          <a:extLst>
            <a:ext uri="{FF2B5EF4-FFF2-40B4-BE49-F238E27FC236}">
              <a16:creationId xmlns:a16="http://schemas.microsoft.com/office/drawing/2014/main" id="{B60B3E7B-A7EE-4F7B-9417-249AB72E0B96}"/>
            </a:ext>
          </a:extLst>
        </xdr:cNvPr>
        <xdr:cNvCxnSpPr/>
      </xdr:nvCxnSpPr>
      <xdr:spPr>
        <a:xfrm flipV="1">
          <a:off x="19545300" y="1465569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35306</xdr:rowOff>
    </xdr:from>
    <xdr:to>
      <xdr:col>98</xdr:col>
      <xdr:colOff>38100</xdr:colOff>
      <xdr:row>85</xdr:row>
      <xdr:rowOff>136906</xdr:rowOff>
    </xdr:to>
    <xdr:sp macro="" textlink="">
      <xdr:nvSpPr>
        <xdr:cNvPr id="822" name="楕円 821">
          <a:extLst>
            <a:ext uri="{FF2B5EF4-FFF2-40B4-BE49-F238E27FC236}">
              <a16:creationId xmlns:a16="http://schemas.microsoft.com/office/drawing/2014/main" id="{C7A0CD30-1074-4FFC-9D16-92D29AF00DC2}"/>
            </a:ext>
          </a:extLst>
        </xdr:cNvPr>
        <xdr:cNvSpPr/>
      </xdr:nvSpPr>
      <xdr:spPr>
        <a:xfrm>
          <a:off x="18605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84277</xdr:rowOff>
    </xdr:from>
    <xdr:to>
      <xdr:col>102</xdr:col>
      <xdr:colOff>114300</xdr:colOff>
      <xdr:row>85</xdr:row>
      <xdr:rowOff>86106</xdr:rowOff>
    </xdr:to>
    <xdr:cxnSp macro="">
      <xdr:nvCxnSpPr>
        <xdr:cNvPr id="823" name="直線コネクタ 822">
          <a:extLst>
            <a:ext uri="{FF2B5EF4-FFF2-40B4-BE49-F238E27FC236}">
              <a16:creationId xmlns:a16="http://schemas.microsoft.com/office/drawing/2014/main" id="{FB203F6F-ABD9-43BB-96FC-EE0F7039CDEE}"/>
            </a:ext>
          </a:extLst>
        </xdr:cNvPr>
        <xdr:cNvCxnSpPr/>
      </xdr:nvCxnSpPr>
      <xdr:spPr>
        <a:xfrm flipV="1">
          <a:off x="18656300" y="1465752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125289</xdr:rowOff>
    </xdr:from>
    <xdr:ext cx="469744" cy="259045"/>
    <xdr:sp macro="" textlink="">
      <xdr:nvSpPr>
        <xdr:cNvPr id="824" name="n_1aveValue【消防施設】&#10;一人当たり面積">
          <a:extLst>
            <a:ext uri="{FF2B5EF4-FFF2-40B4-BE49-F238E27FC236}">
              <a16:creationId xmlns:a16="http://schemas.microsoft.com/office/drawing/2014/main" id="{8F6C1752-267F-4CB2-8D81-0B20B4151B54}"/>
            </a:ext>
          </a:extLst>
        </xdr:cNvPr>
        <xdr:cNvSpPr txBox="1"/>
      </xdr:nvSpPr>
      <xdr:spPr>
        <a:xfrm>
          <a:off x="210757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825" name="n_2aveValue【消防施設】&#10;一人当たり面積">
          <a:extLst>
            <a:ext uri="{FF2B5EF4-FFF2-40B4-BE49-F238E27FC236}">
              <a16:creationId xmlns:a16="http://schemas.microsoft.com/office/drawing/2014/main" id="{329F6026-0A3A-44DA-B240-BCB422B2F904}"/>
            </a:ext>
          </a:extLst>
        </xdr:cNvPr>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128948</xdr:rowOff>
    </xdr:from>
    <xdr:ext cx="469744" cy="259045"/>
    <xdr:sp macro="" textlink="">
      <xdr:nvSpPr>
        <xdr:cNvPr id="826" name="n_3aveValue【消防施設】&#10;一人当たり面積">
          <a:extLst>
            <a:ext uri="{FF2B5EF4-FFF2-40B4-BE49-F238E27FC236}">
              <a16:creationId xmlns:a16="http://schemas.microsoft.com/office/drawing/2014/main" id="{10B16CFE-5460-49A2-984B-1125F64BFB83}"/>
            </a:ext>
          </a:extLst>
        </xdr:cNvPr>
        <xdr:cNvSpPr txBox="1"/>
      </xdr:nvSpPr>
      <xdr:spPr>
        <a:xfrm>
          <a:off x="19310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146118</xdr:rowOff>
    </xdr:from>
    <xdr:ext cx="469744" cy="259045"/>
    <xdr:sp macro="" textlink="">
      <xdr:nvSpPr>
        <xdr:cNvPr id="827" name="n_4aveValue【消防施設】&#10;一人当たり面積">
          <a:extLst>
            <a:ext uri="{FF2B5EF4-FFF2-40B4-BE49-F238E27FC236}">
              <a16:creationId xmlns:a16="http://schemas.microsoft.com/office/drawing/2014/main" id="{E1F0DC18-E5D6-4620-8917-8D45B57936B4}"/>
            </a:ext>
          </a:extLst>
        </xdr:cNvPr>
        <xdr:cNvSpPr txBox="1"/>
      </xdr:nvSpPr>
      <xdr:spPr>
        <a:xfrm>
          <a:off x="18421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145203</xdr:rowOff>
    </xdr:from>
    <xdr:ext cx="469744" cy="259045"/>
    <xdr:sp macro="" textlink="">
      <xdr:nvSpPr>
        <xdr:cNvPr id="828" name="n_1mainValue【消防施設】&#10;一人当たり面積">
          <a:extLst>
            <a:ext uri="{FF2B5EF4-FFF2-40B4-BE49-F238E27FC236}">
              <a16:creationId xmlns:a16="http://schemas.microsoft.com/office/drawing/2014/main" id="{142E5F55-6EB5-46AE-94E2-35C9938996AE}"/>
            </a:ext>
          </a:extLst>
        </xdr:cNvPr>
        <xdr:cNvSpPr txBox="1"/>
      </xdr:nvSpPr>
      <xdr:spPr>
        <a:xfrm>
          <a:off x="21075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149775</xdr:rowOff>
    </xdr:from>
    <xdr:ext cx="469744" cy="259045"/>
    <xdr:sp macro="" textlink="">
      <xdr:nvSpPr>
        <xdr:cNvPr id="829" name="n_2mainValue【消防施設】&#10;一人当たり面積">
          <a:extLst>
            <a:ext uri="{FF2B5EF4-FFF2-40B4-BE49-F238E27FC236}">
              <a16:creationId xmlns:a16="http://schemas.microsoft.com/office/drawing/2014/main" id="{DAC215FE-F277-4C4E-959E-44D688B09252}"/>
            </a:ext>
          </a:extLst>
        </xdr:cNvPr>
        <xdr:cNvSpPr txBox="1"/>
      </xdr:nvSpPr>
      <xdr:spPr>
        <a:xfrm>
          <a:off x="20199427" y="143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151604</xdr:rowOff>
    </xdr:from>
    <xdr:ext cx="469744" cy="259045"/>
    <xdr:sp macro="" textlink="">
      <xdr:nvSpPr>
        <xdr:cNvPr id="830" name="n_3mainValue【消防施設】&#10;一人当たり面積">
          <a:extLst>
            <a:ext uri="{FF2B5EF4-FFF2-40B4-BE49-F238E27FC236}">
              <a16:creationId xmlns:a16="http://schemas.microsoft.com/office/drawing/2014/main" id="{BF6D48AC-D582-4790-9EF5-AE1201CD0FEE}"/>
            </a:ext>
          </a:extLst>
        </xdr:cNvPr>
        <xdr:cNvSpPr txBox="1"/>
      </xdr:nvSpPr>
      <xdr:spPr>
        <a:xfrm>
          <a:off x="19310427" y="1438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128033</xdr:rowOff>
    </xdr:from>
    <xdr:ext cx="469744" cy="259045"/>
    <xdr:sp macro="" textlink="">
      <xdr:nvSpPr>
        <xdr:cNvPr id="831" name="n_4mainValue【消防施設】&#10;一人当たり面積">
          <a:extLst>
            <a:ext uri="{FF2B5EF4-FFF2-40B4-BE49-F238E27FC236}">
              <a16:creationId xmlns:a16="http://schemas.microsoft.com/office/drawing/2014/main" id="{10306524-5AC8-4ABE-BD1F-28A61C7662F2}"/>
            </a:ext>
          </a:extLst>
        </xdr:cNvPr>
        <xdr:cNvSpPr txBox="1"/>
      </xdr:nvSpPr>
      <xdr:spPr>
        <a:xfrm>
          <a:off x="18421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41A78980-D1CD-4D37-B7DC-7AC4D23E4C8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DBFDA592-7B46-42BB-921C-91FC438C6F3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41291813-24DE-4CAF-BE5A-6401B77D93B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1448FFB4-4AC1-4BEC-8BE7-7D3D05E23C7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386162F0-F914-4E47-946B-1484863BC7D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52D1904D-039D-404A-B13F-5255A0A8AE5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7B8ACBF2-8700-480B-8637-70A2A7C3D75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5C905CAE-731E-40BE-8ACB-DB7330632A3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9294C3E0-7843-4525-A70F-C6A8404B220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BD9DB261-5F96-4985-8A4D-1873F7DC3C3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EC2C251A-4747-4464-88AD-A955B7D2F36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a:extLst>
            <a:ext uri="{FF2B5EF4-FFF2-40B4-BE49-F238E27FC236}">
              <a16:creationId xmlns:a16="http://schemas.microsoft.com/office/drawing/2014/main" id="{C8A65B60-9091-45B7-9474-69E52934FB7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a:extLst>
            <a:ext uri="{FF2B5EF4-FFF2-40B4-BE49-F238E27FC236}">
              <a16:creationId xmlns:a16="http://schemas.microsoft.com/office/drawing/2014/main" id="{D962FDB0-F25D-4E35-8678-B7698BFC683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a:extLst>
            <a:ext uri="{FF2B5EF4-FFF2-40B4-BE49-F238E27FC236}">
              <a16:creationId xmlns:a16="http://schemas.microsoft.com/office/drawing/2014/main" id="{9C9786F8-FABF-4AA9-80C2-CBBB9192795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a:extLst>
            <a:ext uri="{FF2B5EF4-FFF2-40B4-BE49-F238E27FC236}">
              <a16:creationId xmlns:a16="http://schemas.microsoft.com/office/drawing/2014/main" id="{6DC3AFDD-940D-4247-8876-ACCF7052303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a:extLst>
            <a:ext uri="{FF2B5EF4-FFF2-40B4-BE49-F238E27FC236}">
              <a16:creationId xmlns:a16="http://schemas.microsoft.com/office/drawing/2014/main" id="{9A1EFCF4-4F7A-4F17-9D0D-EA94A61EABF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a:extLst>
            <a:ext uri="{FF2B5EF4-FFF2-40B4-BE49-F238E27FC236}">
              <a16:creationId xmlns:a16="http://schemas.microsoft.com/office/drawing/2014/main" id="{D18710B8-E8A7-4885-A209-54CA89536AA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a:extLst>
            <a:ext uri="{FF2B5EF4-FFF2-40B4-BE49-F238E27FC236}">
              <a16:creationId xmlns:a16="http://schemas.microsoft.com/office/drawing/2014/main" id="{5519F16F-7075-4683-A208-C4F328880E6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a:extLst>
            <a:ext uri="{FF2B5EF4-FFF2-40B4-BE49-F238E27FC236}">
              <a16:creationId xmlns:a16="http://schemas.microsoft.com/office/drawing/2014/main" id="{B49E50F7-B7C9-4E37-A557-5553C7C69D0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a:extLst>
            <a:ext uri="{FF2B5EF4-FFF2-40B4-BE49-F238E27FC236}">
              <a16:creationId xmlns:a16="http://schemas.microsoft.com/office/drawing/2014/main" id="{45C9AA10-96AB-4346-AEF2-93EE9952A50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a:extLst>
            <a:ext uri="{FF2B5EF4-FFF2-40B4-BE49-F238E27FC236}">
              <a16:creationId xmlns:a16="http://schemas.microsoft.com/office/drawing/2014/main" id="{5BE39CD5-BF2F-456C-BBCE-E156BEB7C9B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a:extLst>
            <a:ext uri="{FF2B5EF4-FFF2-40B4-BE49-F238E27FC236}">
              <a16:creationId xmlns:a16="http://schemas.microsoft.com/office/drawing/2014/main" id="{952E7D8E-9A0A-440E-B02B-9832D0867F0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a:extLst>
            <a:ext uri="{FF2B5EF4-FFF2-40B4-BE49-F238E27FC236}">
              <a16:creationId xmlns:a16="http://schemas.microsoft.com/office/drawing/2014/main" id="{6E337A5C-C088-42D6-B669-05C41B1C11B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FEB4EADE-F9C5-444A-B62E-44094710859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B28EBB00-86FC-46B1-B70C-E6E91E3300A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57" name="直線コネクタ 856">
          <a:extLst>
            <a:ext uri="{FF2B5EF4-FFF2-40B4-BE49-F238E27FC236}">
              <a16:creationId xmlns:a16="http://schemas.microsoft.com/office/drawing/2014/main" id="{B07F47F4-F055-4070-93AD-FAFBE4EAAA91}"/>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8" name="【庁舎】&#10;有形固定資産減価償却率最小値テキスト">
          <a:extLst>
            <a:ext uri="{FF2B5EF4-FFF2-40B4-BE49-F238E27FC236}">
              <a16:creationId xmlns:a16="http://schemas.microsoft.com/office/drawing/2014/main" id="{AFCA2F51-7714-46F3-AE0C-6E419584F82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9" name="直線コネクタ 858">
          <a:extLst>
            <a:ext uri="{FF2B5EF4-FFF2-40B4-BE49-F238E27FC236}">
              <a16:creationId xmlns:a16="http://schemas.microsoft.com/office/drawing/2014/main" id="{7B7F6098-6ECF-4945-BE2D-EF7BD59C997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60" name="【庁舎】&#10;有形固定資産減価償却率最大値テキスト">
          <a:extLst>
            <a:ext uri="{FF2B5EF4-FFF2-40B4-BE49-F238E27FC236}">
              <a16:creationId xmlns:a16="http://schemas.microsoft.com/office/drawing/2014/main" id="{8B3F1191-4D78-4C8D-A979-B246D6BCFF5E}"/>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61" name="直線コネクタ 860">
          <a:extLst>
            <a:ext uri="{FF2B5EF4-FFF2-40B4-BE49-F238E27FC236}">
              <a16:creationId xmlns:a16="http://schemas.microsoft.com/office/drawing/2014/main" id="{6B521CFD-09DF-4E5B-A422-0C3486530AD0}"/>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62" name="【庁舎】&#10;有形固定資産減価償却率平均値テキスト">
          <a:extLst>
            <a:ext uri="{FF2B5EF4-FFF2-40B4-BE49-F238E27FC236}">
              <a16:creationId xmlns:a16="http://schemas.microsoft.com/office/drawing/2014/main" id="{463F94BE-B610-4F24-AB7B-87F4F5B9BE2C}"/>
            </a:ext>
          </a:extLst>
        </xdr:cNvPr>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63" name="フローチャート: 判断 862">
          <a:extLst>
            <a:ext uri="{FF2B5EF4-FFF2-40B4-BE49-F238E27FC236}">
              <a16:creationId xmlns:a16="http://schemas.microsoft.com/office/drawing/2014/main" id="{32DFD236-70C6-45BF-8565-45F302FDC1B1}"/>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64" name="フローチャート: 判断 863">
          <a:extLst>
            <a:ext uri="{FF2B5EF4-FFF2-40B4-BE49-F238E27FC236}">
              <a16:creationId xmlns:a16="http://schemas.microsoft.com/office/drawing/2014/main" id="{536620B6-E5DB-4FCE-94BD-6379DEA949F0}"/>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65" name="フローチャート: 判断 864">
          <a:extLst>
            <a:ext uri="{FF2B5EF4-FFF2-40B4-BE49-F238E27FC236}">
              <a16:creationId xmlns:a16="http://schemas.microsoft.com/office/drawing/2014/main" id="{BE6F5927-380B-42E8-8D05-6CE540D3447A}"/>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66" name="フローチャート: 判断 865">
          <a:extLst>
            <a:ext uri="{FF2B5EF4-FFF2-40B4-BE49-F238E27FC236}">
              <a16:creationId xmlns:a16="http://schemas.microsoft.com/office/drawing/2014/main" id="{C07201CC-0999-421A-BCFB-F1DE88507DC6}"/>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35198</xdr:rowOff>
    </xdr:from>
    <xdr:to>
      <xdr:col>67</xdr:col>
      <xdr:colOff>101600</xdr:colOff>
      <xdr:row>104</xdr:row>
      <xdr:rowOff>136798</xdr:rowOff>
    </xdr:to>
    <xdr:sp macro="" textlink="">
      <xdr:nvSpPr>
        <xdr:cNvPr id="867" name="フローチャート: 判断 866">
          <a:extLst>
            <a:ext uri="{FF2B5EF4-FFF2-40B4-BE49-F238E27FC236}">
              <a16:creationId xmlns:a16="http://schemas.microsoft.com/office/drawing/2014/main" id="{6D682CE4-4669-4418-B94F-02D1F19BE636}"/>
            </a:ext>
          </a:extLst>
        </xdr:cNvPr>
        <xdr:cNvSpPr/>
      </xdr:nvSpPr>
      <xdr:spPr>
        <a:xfrm>
          <a:off x="12763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723C8A9A-ACAF-4136-A397-F32C56F84EF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816B9AC6-3BDB-4876-97B3-B13AAFD57C1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5AA8CF9C-9683-4315-AB96-7C7ABB29D3F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F7B5166B-3B4F-46BD-801F-B4DE0B2F1EE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4097B6F4-464E-4260-9880-1E0118B23C3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79284</xdr:rowOff>
    </xdr:from>
    <xdr:to>
      <xdr:col>85</xdr:col>
      <xdr:colOff>177800</xdr:colOff>
      <xdr:row>106</xdr:row>
      <xdr:rowOff>9434</xdr:rowOff>
    </xdr:to>
    <xdr:sp macro="" textlink="">
      <xdr:nvSpPr>
        <xdr:cNvPr id="873" name="楕円 872">
          <a:extLst>
            <a:ext uri="{FF2B5EF4-FFF2-40B4-BE49-F238E27FC236}">
              <a16:creationId xmlns:a16="http://schemas.microsoft.com/office/drawing/2014/main" id="{FDE52F54-AB0C-4056-9DB0-5E5E5E673693}"/>
            </a:ext>
          </a:extLst>
        </xdr:cNvPr>
        <xdr:cNvSpPr/>
      </xdr:nvSpPr>
      <xdr:spPr>
        <a:xfrm>
          <a:off x="162687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57711</xdr:rowOff>
    </xdr:from>
    <xdr:ext cx="405111" cy="259045"/>
    <xdr:sp macro="" textlink="">
      <xdr:nvSpPr>
        <xdr:cNvPr id="874" name="【庁舎】&#10;有形固定資産減価償却率該当値テキスト">
          <a:extLst>
            <a:ext uri="{FF2B5EF4-FFF2-40B4-BE49-F238E27FC236}">
              <a16:creationId xmlns:a16="http://schemas.microsoft.com/office/drawing/2014/main" id="{4D365376-A262-449E-9378-585DDC60CFC2}"/>
            </a:ext>
          </a:extLst>
        </xdr:cNvPr>
        <xdr:cNvSpPr txBox="1"/>
      </xdr:nvSpPr>
      <xdr:spPr>
        <a:xfrm>
          <a:off x="16357600"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48261</xdr:rowOff>
    </xdr:from>
    <xdr:to>
      <xdr:col>81</xdr:col>
      <xdr:colOff>101600</xdr:colOff>
      <xdr:row>105</xdr:row>
      <xdr:rowOff>149861</xdr:rowOff>
    </xdr:to>
    <xdr:sp macro="" textlink="">
      <xdr:nvSpPr>
        <xdr:cNvPr id="875" name="楕円 874">
          <a:extLst>
            <a:ext uri="{FF2B5EF4-FFF2-40B4-BE49-F238E27FC236}">
              <a16:creationId xmlns:a16="http://schemas.microsoft.com/office/drawing/2014/main" id="{FE5A92D9-0BC9-44E7-9692-4B1D8B66207C}"/>
            </a:ext>
          </a:extLst>
        </xdr:cNvPr>
        <xdr:cNvSpPr/>
      </xdr:nvSpPr>
      <xdr:spPr>
        <a:xfrm>
          <a:off x="15430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99061</xdr:rowOff>
    </xdr:from>
    <xdr:to>
      <xdr:col>85</xdr:col>
      <xdr:colOff>127000</xdr:colOff>
      <xdr:row>105</xdr:row>
      <xdr:rowOff>130084</xdr:rowOff>
    </xdr:to>
    <xdr:cxnSp macro="">
      <xdr:nvCxnSpPr>
        <xdr:cNvPr id="876" name="直線コネクタ 875">
          <a:extLst>
            <a:ext uri="{FF2B5EF4-FFF2-40B4-BE49-F238E27FC236}">
              <a16:creationId xmlns:a16="http://schemas.microsoft.com/office/drawing/2014/main" id="{DAF066CE-C5D2-4883-8C0B-1AA509A0FAEE}"/>
            </a:ext>
          </a:extLst>
        </xdr:cNvPr>
        <xdr:cNvCxnSpPr/>
      </xdr:nvCxnSpPr>
      <xdr:spPr>
        <a:xfrm>
          <a:off x="15481300" y="18101311"/>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17236</xdr:rowOff>
    </xdr:from>
    <xdr:to>
      <xdr:col>76</xdr:col>
      <xdr:colOff>165100</xdr:colOff>
      <xdr:row>105</xdr:row>
      <xdr:rowOff>118836</xdr:rowOff>
    </xdr:to>
    <xdr:sp macro="" textlink="">
      <xdr:nvSpPr>
        <xdr:cNvPr id="877" name="楕円 876">
          <a:extLst>
            <a:ext uri="{FF2B5EF4-FFF2-40B4-BE49-F238E27FC236}">
              <a16:creationId xmlns:a16="http://schemas.microsoft.com/office/drawing/2014/main" id="{B9C2350B-14E0-4D1D-B3C9-3B055434C1E5}"/>
            </a:ext>
          </a:extLst>
        </xdr:cNvPr>
        <xdr:cNvSpPr/>
      </xdr:nvSpPr>
      <xdr:spPr>
        <a:xfrm>
          <a:off x="14541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68036</xdr:rowOff>
    </xdr:from>
    <xdr:to>
      <xdr:col>81</xdr:col>
      <xdr:colOff>50800</xdr:colOff>
      <xdr:row>105</xdr:row>
      <xdr:rowOff>99061</xdr:rowOff>
    </xdr:to>
    <xdr:cxnSp macro="">
      <xdr:nvCxnSpPr>
        <xdr:cNvPr id="878" name="直線コネクタ 877">
          <a:extLst>
            <a:ext uri="{FF2B5EF4-FFF2-40B4-BE49-F238E27FC236}">
              <a16:creationId xmlns:a16="http://schemas.microsoft.com/office/drawing/2014/main" id="{F4164557-C9CE-4752-B0C5-FDF2755F0A11}"/>
            </a:ext>
          </a:extLst>
        </xdr:cNvPr>
        <xdr:cNvCxnSpPr/>
      </xdr:nvCxnSpPr>
      <xdr:spPr>
        <a:xfrm>
          <a:off x="14592300" y="1807028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84182</xdr:rowOff>
    </xdr:from>
    <xdr:to>
      <xdr:col>72</xdr:col>
      <xdr:colOff>38100</xdr:colOff>
      <xdr:row>106</xdr:row>
      <xdr:rowOff>14332</xdr:rowOff>
    </xdr:to>
    <xdr:sp macro="" textlink="">
      <xdr:nvSpPr>
        <xdr:cNvPr id="879" name="楕円 878">
          <a:extLst>
            <a:ext uri="{FF2B5EF4-FFF2-40B4-BE49-F238E27FC236}">
              <a16:creationId xmlns:a16="http://schemas.microsoft.com/office/drawing/2014/main" id="{D51C7C55-3F1C-4B79-8770-3AA698C3DDEF}"/>
            </a:ext>
          </a:extLst>
        </xdr:cNvPr>
        <xdr:cNvSpPr/>
      </xdr:nvSpPr>
      <xdr:spPr>
        <a:xfrm>
          <a:off x="13652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68036</xdr:rowOff>
    </xdr:from>
    <xdr:to>
      <xdr:col>76</xdr:col>
      <xdr:colOff>114300</xdr:colOff>
      <xdr:row>105</xdr:row>
      <xdr:rowOff>134982</xdr:rowOff>
    </xdr:to>
    <xdr:cxnSp macro="">
      <xdr:nvCxnSpPr>
        <xdr:cNvPr id="880" name="直線コネクタ 879">
          <a:extLst>
            <a:ext uri="{FF2B5EF4-FFF2-40B4-BE49-F238E27FC236}">
              <a16:creationId xmlns:a16="http://schemas.microsoft.com/office/drawing/2014/main" id="{01C96E47-EB1E-4642-97EA-50AE55483FF2}"/>
            </a:ext>
          </a:extLst>
        </xdr:cNvPr>
        <xdr:cNvCxnSpPr/>
      </xdr:nvCxnSpPr>
      <xdr:spPr>
        <a:xfrm flipV="1">
          <a:off x="13703300" y="18070286"/>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59689</xdr:rowOff>
    </xdr:from>
    <xdr:to>
      <xdr:col>67</xdr:col>
      <xdr:colOff>101600</xdr:colOff>
      <xdr:row>105</xdr:row>
      <xdr:rowOff>161289</xdr:rowOff>
    </xdr:to>
    <xdr:sp macro="" textlink="">
      <xdr:nvSpPr>
        <xdr:cNvPr id="881" name="楕円 880">
          <a:extLst>
            <a:ext uri="{FF2B5EF4-FFF2-40B4-BE49-F238E27FC236}">
              <a16:creationId xmlns:a16="http://schemas.microsoft.com/office/drawing/2014/main" id="{48935A67-054C-4ADD-BDC3-275B970C9A4E}"/>
            </a:ext>
          </a:extLst>
        </xdr:cNvPr>
        <xdr:cNvSpPr/>
      </xdr:nvSpPr>
      <xdr:spPr>
        <a:xfrm>
          <a:off x="1276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110489</xdr:rowOff>
    </xdr:from>
    <xdr:to>
      <xdr:col>71</xdr:col>
      <xdr:colOff>177800</xdr:colOff>
      <xdr:row>105</xdr:row>
      <xdr:rowOff>134982</xdr:rowOff>
    </xdr:to>
    <xdr:cxnSp macro="">
      <xdr:nvCxnSpPr>
        <xdr:cNvPr id="882" name="直線コネクタ 881">
          <a:extLst>
            <a:ext uri="{FF2B5EF4-FFF2-40B4-BE49-F238E27FC236}">
              <a16:creationId xmlns:a16="http://schemas.microsoft.com/office/drawing/2014/main" id="{14710237-6621-4163-8622-5D09B156F178}"/>
            </a:ext>
          </a:extLst>
        </xdr:cNvPr>
        <xdr:cNvCxnSpPr/>
      </xdr:nvCxnSpPr>
      <xdr:spPr>
        <a:xfrm>
          <a:off x="12814300" y="1811273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883" name="n_1aveValue【庁舎】&#10;有形固定資産減価償却率">
          <a:extLst>
            <a:ext uri="{FF2B5EF4-FFF2-40B4-BE49-F238E27FC236}">
              <a16:creationId xmlns:a16="http://schemas.microsoft.com/office/drawing/2014/main" id="{7CE37FEC-12CF-4C92-9FEC-81A77614EBAD}"/>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884" name="n_2aveValue【庁舎】&#10;有形固定資産減価償却率">
          <a:extLst>
            <a:ext uri="{FF2B5EF4-FFF2-40B4-BE49-F238E27FC236}">
              <a16:creationId xmlns:a16="http://schemas.microsoft.com/office/drawing/2014/main" id="{5AC354E0-72D5-4AD9-A3C9-91F382E4F492}"/>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885" name="n_3aveValue【庁舎】&#10;有形固定資産減価償却率">
          <a:extLst>
            <a:ext uri="{FF2B5EF4-FFF2-40B4-BE49-F238E27FC236}">
              <a16:creationId xmlns:a16="http://schemas.microsoft.com/office/drawing/2014/main" id="{1B1A6110-92EA-44BE-8534-B582BF92A65B}"/>
            </a:ext>
          </a:extLst>
        </xdr:cNvPr>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153325</xdr:rowOff>
    </xdr:from>
    <xdr:ext cx="405111" cy="259045"/>
    <xdr:sp macro="" textlink="">
      <xdr:nvSpPr>
        <xdr:cNvPr id="886" name="n_4aveValue【庁舎】&#10;有形固定資産減価償却率">
          <a:extLst>
            <a:ext uri="{FF2B5EF4-FFF2-40B4-BE49-F238E27FC236}">
              <a16:creationId xmlns:a16="http://schemas.microsoft.com/office/drawing/2014/main" id="{A3A4D0BB-BCB7-40A3-97BC-5467AED9B48D}"/>
            </a:ext>
          </a:extLst>
        </xdr:cNvPr>
        <xdr:cNvSpPr txBox="1"/>
      </xdr:nvSpPr>
      <xdr:spPr>
        <a:xfrm>
          <a:off x="12611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140988</xdr:rowOff>
    </xdr:from>
    <xdr:ext cx="405111" cy="259045"/>
    <xdr:sp macro="" textlink="">
      <xdr:nvSpPr>
        <xdr:cNvPr id="887" name="n_1mainValue【庁舎】&#10;有形固定資産減価償却率">
          <a:extLst>
            <a:ext uri="{FF2B5EF4-FFF2-40B4-BE49-F238E27FC236}">
              <a16:creationId xmlns:a16="http://schemas.microsoft.com/office/drawing/2014/main" id="{E72E1549-E7C2-4BA0-AEDD-91A17EA3C01F}"/>
            </a:ext>
          </a:extLst>
        </xdr:cNvPr>
        <xdr:cNvSpPr txBox="1"/>
      </xdr:nvSpPr>
      <xdr:spPr>
        <a:xfrm>
          <a:off x="15266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109963</xdr:rowOff>
    </xdr:from>
    <xdr:ext cx="405111" cy="259045"/>
    <xdr:sp macro="" textlink="">
      <xdr:nvSpPr>
        <xdr:cNvPr id="888" name="n_2mainValue【庁舎】&#10;有形固定資産減価償却率">
          <a:extLst>
            <a:ext uri="{FF2B5EF4-FFF2-40B4-BE49-F238E27FC236}">
              <a16:creationId xmlns:a16="http://schemas.microsoft.com/office/drawing/2014/main" id="{C9075747-2BB4-4D75-97FD-59ECF54F7BB9}"/>
            </a:ext>
          </a:extLst>
        </xdr:cNvPr>
        <xdr:cNvSpPr txBox="1"/>
      </xdr:nvSpPr>
      <xdr:spPr>
        <a:xfrm>
          <a:off x="14389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5459</xdr:rowOff>
    </xdr:from>
    <xdr:ext cx="405111" cy="259045"/>
    <xdr:sp macro="" textlink="">
      <xdr:nvSpPr>
        <xdr:cNvPr id="889" name="n_3mainValue【庁舎】&#10;有形固定資産減価償却率">
          <a:extLst>
            <a:ext uri="{FF2B5EF4-FFF2-40B4-BE49-F238E27FC236}">
              <a16:creationId xmlns:a16="http://schemas.microsoft.com/office/drawing/2014/main" id="{A38B3418-56C7-4ED5-9D86-AFEA949C659B}"/>
            </a:ext>
          </a:extLst>
        </xdr:cNvPr>
        <xdr:cNvSpPr txBox="1"/>
      </xdr:nvSpPr>
      <xdr:spPr>
        <a:xfrm>
          <a:off x="135007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152416</xdr:rowOff>
    </xdr:from>
    <xdr:ext cx="405111" cy="259045"/>
    <xdr:sp macro="" textlink="">
      <xdr:nvSpPr>
        <xdr:cNvPr id="890" name="n_4mainValue【庁舎】&#10;有形固定資産減価償却率">
          <a:extLst>
            <a:ext uri="{FF2B5EF4-FFF2-40B4-BE49-F238E27FC236}">
              <a16:creationId xmlns:a16="http://schemas.microsoft.com/office/drawing/2014/main" id="{40BB244B-0824-4F62-8E29-084EC8D96E3D}"/>
            </a:ext>
          </a:extLst>
        </xdr:cNvPr>
        <xdr:cNvSpPr txBox="1"/>
      </xdr:nvSpPr>
      <xdr:spPr>
        <a:xfrm>
          <a:off x="12611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DAB57EA0-C59B-4725-8F09-159FA25FB17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CF92EB4B-41C6-4713-9C96-C445EA31AF7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3DC7B5EC-B41D-4064-B9D1-428D4C1CED8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8D36D4F3-BF03-4C0B-B557-4A3EEC79F43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6BCF4DB6-11EB-46F9-9C06-B8BE05A7C67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54059082-A6C4-4D06-96F4-11C48B8E779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A19A7A31-4596-48F9-91F6-E8F68C1D6B2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B4FB1F93-C9FB-4BF8-8E00-469576E1D27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EF580EEC-8413-46DA-9A9B-0F0BC5EC85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EBE5D552-C7A4-448A-8EB2-D2411768978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1" name="直線コネクタ 900">
          <a:extLst>
            <a:ext uri="{FF2B5EF4-FFF2-40B4-BE49-F238E27FC236}">
              <a16:creationId xmlns:a16="http://schemas.microsoft.com/office/drawing/2014/main" id="{335684D3-E8A4-46FD-9027-A702DBBD8FA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2" name="テキスト ボックス 901">
          <a:extLst>
            <a:ext uri="{FF2B5EF4-FFF2-40B4-BE49-F238E27FC236}">
              <a16:creationId xmlns:a16="http://schemas.microsoft.com/office/drawing/2014/main" id="{1F9213A8-4DFA-4AB0-A8E7-BF4809ADB12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3" name="直線コネクタ 902">
          <a:extLst>
            <a:ext uri="{FF2B5EF4-FFF2-40B4-BE49-F238E27FC236}">
              <a16:creationId xmlns:a16="http://schemas.microsoft.com/office/drawing/2014/main" id="{732045A8-84EB-4CC5-AEAE-1768189266A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4" name="テキスト ボックス 903">
          <a:extLst>
            <a:ext uri="{FF2B5EF4-FFF2-40B4-BE49-F238E27FC236}">
              <a16:creationId xmlns:a16="http://schemas.microsoft.com/office/drawing/2014/main" id="{29B190C8-DD4B-4F28-B537-F2F714FAC08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5" name="直線コネクタ 904">
          <a:extLst>
            <a:ext uri="{FF2B5EF4-FFF2-40B4-BE49-F238E27FC236}">
              <a16:creationId xmlns:a16="http://schemas.microsoft.com/office/drawing/2014/main" id="{D71B07B5-D930-44B4-A175-9C16ABDB876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6" name="テキスト ボックス 905">
          <a:extLst>
            <a:ext uri="{FF2B5EF4-FFF2-40B4-BE49-F238E27FC236}">
              <a16:creationId xmlns:a16="http://schemas.microsoft.com/office/drawing/2014/main" id="{F4745D98-1C57-467E-BF22-0E4C398334A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7" name="直線コネクタ 906">
          <a:extLst>
            <a:ext uri="{FF2B5EF4-FFF2-40B4-BE49-F238E27FC236}">
              <a16:creationId xmlns:a16="http://schemas.microsoft.com/office/drawing/2014/main" id="{09DA986B-F6BF-484B-AD34-9BBA0975A86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8" name="テキスト ボックス 907">
          <a:extLst>
            <a:ext uri="{FF2B5EF4-FFF2-40B4-BE49-F238E27FC236}">
              <a16:creationId xmlns:a16="http://schemas.microsoft.com/office/drawing/2014/main" id="{A3C17FBF-DEC4-41FA-B81F-2F22759E686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9" name="直線コネクタ 908">
          <a:extLst>
            <a:ext uri="{FF2B5EF4-FFF2-40B4-BE49-F238E27FC236}">
              <a16:creationId xmlns:a16="http://schemas.microsoft.com/office/drawing/2014/main" id="{EA38C2A3-C179-4D3F-954E-3B12F86B656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0" name="テキスト ボックス 909">
          <a:extLst>
            <a:ext uri="{FF2B5EF4-FFF2-40B4-BE49-F238E27FC236}">
              <a16:creationId xmlns:a16="http://schemas.microsoft.com/office/drawing/2014/main" id="{4FCFA1FA-2515-43B4-9DDB-57F6E5D8516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1" name="直線コネクタ 910">
          <a:extLst>
            <a:ext uri="{FF2B5EF4-FFF2-40B4-BE49-F238E27FC236}">
              <a16:creationId xmlns:a16="http://schemas.microsoft.com/office/drawing/2014/main" id="{5FEDD79F-E89B-4527-A8AE-78D24C60E78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2" name="テキスト ボックス 911">
          <a:extLst>
            <a:ext uri="{FF2B5EF4-FFF2-40B4-BE49-F238E27FC236}">
              <a16:creationId xmlns:a16="http://schemas.microsoft.com/office/drawing/2014/main" id="{6584F090-903C-4545-B56F-129CCE6F3D8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E7E55C70-135F-44F8-9A6F-EAEC1406A9B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45B5105A-8AFC-42E1-BB84-41FD24BCE0F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a:extLst>
            <a:ext uri="{FF2B5EF4-FFF2-40B4-BE49-F238E27FC236}">
              <a16:creationId xmlns:a16="http://schemas.microsoft.com/office/drawing/2014/main" id="{BC220525-F2CA-4CC4-83E2-6BB6B1D3E4F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916" name="直線コネクタ 915">
          <a:extLst>
            <a:ext uri="{FF2B5EF4-FFF2-40B4-BE49-F238E27FC236}">
              <a16:creationId xmlns:a16="http://schemas.microsoft.com/office/drawing/2014/main" id="{75F8D8A7-68FF-4590-A206-A2683FCD2E82}"/>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917" name="【庁舎】&#10;一人当たり面積最小値テキスト">
          <a:extLst>
            <a:ext uri="{FF2B5EF4-FFF2-40B4-BE49-F238E27FC236}">
              <a16:creationId xmlns:a16="http://schemas.microsoft.com/office/drawing/2014/main" id="{70081366-4105-4EBE-8D1D-8415BBAC0C9C}"/>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918" name="直線コネクタ 917">
          <a:extLst>
            <a:ext uri="{FF2B5EF4-FFF2-40B4-BE49-F238E27FC236}">
              <a16:creationId xmlns:a16="http://schemas.microsoft.com/office/drawing/2014/main" id="{C53BE68E-25A7-4F05-89FA-4D201A72E8D3}"/>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919" name="【庁舎】&#10;一人当たり面積最大値テキスト">
          <a:extLst>
            <a:ext uri="{FF2B5EF4-FFF2-40B4-BE49-F238E27FC236}">
              <a16:creationId xmlns:a16="http://schemas.microsoft.com/office/drawing/2014/main" id="{638258D1-6C29-4DA1-951A-88F3BE31C8E8}"/>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920" name="直線コネクタ 919">
          <a:extLst>
            <a:ext uri="{FF2B5EF4-FFF2-40B4-BE49-F238E27FC236}">
              <a16:creationId xmlns:a16="http://schemas.microsoft.com/office/drawing/2014/main" id="{D6B553BD-A8F9-44FE-8335-B13A44C5497C}"/>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921" name="【庁舎】&#10;一人当たり面積平均値テキスト">
          <a:extLst>
            <a:ext uri="{FF2B5EF4-FFF2-40B4-BE49-F238E27FC236}">
              <a16:creationId xmlns:a16="http://schemas.microsoft.com/office/drawing/2014/main" id="{825BBB2F-B311-4A8F-BB12-FB62853773B9}"/>
            </a:ext>
          </a:extLst>
        </xdr:cNvPr>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922" name="フローチャート: 判断 921">
          <a:extLst>
            <a:ext uri="{FF2B5EF4-FFF2-40B4-BE49-F238E27FC236}">
              <a16:creationId xmlns:a16="http://schemas.microsoft.com/office/drawing/2014/main" id="{7325B691-A9F0-437A-AD41-9486312E804F}"/>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923" name="フローチャート: 判断 922">
          <a:extLst>
            <a:ext uri="{FF2B5EF4-FFF2-40B4-BE49-F238E27FC236}">
              <a16:creationId xmlns:a16="http://schemas.microsoft.com/office/drawing/2014/main" id="{65FFC1BE-CA09-41C8-9F5A-EF74050F680E}"/>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924" name="フローチャート: 判断 923">
          <a:extLst>
            <a:ext uri="{FF2B5EF4-FFF2-40B4-BE49-F238E27FC236}">
              <a16:creationId xmlns:a16="http://schemas.microsoft.com/office/drawing/2014/main" id="{425E393D-234B-41FB-A1A0-160523F22B8A}"/>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25" name="フローチャート: 判断 924">
          <a:extLst>
            <a:ext uri="{FF2B5EF4-FFF2-40B4-BE49-F238E27FC236}">
              <a16:creationId xmlns:a16="http://schemas.microsoft.com/office/drawing/2014/main" id="{B75173CA-D5BF-401B-9BD1-9379CCA0A367}"/>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138068</xdr:rowOff>
    </xdr:from>
    <xdr:to>
      <xdr:col>98</xdr:col>
      <xdr:colOff>38100</xdr:colOff>
      <xdr:row>106</xdr:row>
      <xdr:rowOff>68218</xdr:rowOff>
    </xdr:to>
    <xdr:sp macro="" textlink="">
      <xdr:nvSpPr>
        <xdr:cNvPr id="926" name="フローチャート: 判断 925">
          <a:extLst>
            <a:ext uri="{FF2B5EF4-FFF2-40B4-BE49-F238E27FC236}">
              <a16:creationId xmlns:a16="http://schemas.microsoft.com/office/drawing/2014/main" id="{8E344593-2418-4421-9A89-0CD956E22EED}"/>
            </a:ext>
          </a:extLst>
        </xdr:cNvPr>
        <xdr:cNvSpPr/>
      </xdr:nvSpPr>
      <xdr:spPr>
        <a:xfrm>
          <a:off x="186055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8A82484D-8D80-4106-874B-732772E9495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B9C42301-DC3B-47F3-9440-F9510635874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F3BE3A5A-1398-4844-9DBF-FA4644CC2E3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B96B6419-9ED4-435D-8166-AA1E662838C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FF7478F-0C59-4A6B-8C84-C75F84B614B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152763</xdr:rowOff>
    </xdr:from>
    <xdr:to>
      <xdr:col>116</xdr:col>
      <xdr:colOff>114300</xdr:colOff>
      <xdr:row>105</xdr:row>
      <xdr:rowOff>82913</xdr:rowOff>
    </xdr:to>
    <xdr:sp macro="" textlink="">
      <xdr:nvSpPr>
        <xdr:cNvPr id="932" name="楕円 931">
          <a:extLst>
            <a:ext uri="{FF2B5EF4-FFF2-40B4-BE49-F238E27FC236}">
              <a16:creationId xmlns:a16="http://schemas.microsoft.com/office/drawing/2014/main" id="{551E56F6-9BE6-4C52-B8AB-0240EE31046F}"/>
            </a:ext>
          </a:extLst>
        </xdr:cNvPr>
        <xdr:cNvSpPr/>
      </xdr:nvSpPr>
      <xdr:spPr>
        <a:xfrm>
          <a:off x="221107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4190</xdr:rowOff>
    </xdr:from>
    <xdr:ext cx="469744" cy="259045"/>
    <xdr:sp macro="" textlink="">
      <xdr:nvSpPr>
        <xdr:cNvPr id="933" name="【庁舎】&#10;一人当たり面積該当値テキスト">
          <a:extLst>
            <a:ext uri="{FF2B5EF4-FFF2-40B4-BE49-F238E27FC236}">
              <a16:creationId xmlns:a16="http://schemas.microsoft.com/office/drawing/2014/main" id="{3737CCC4-F97A-4A88-8846-6E14E0523F45}"/>
            </a:ext>
          </a:extLst>
        </xdr:cNvPr>
        <xdr:cNvSpPr txBox="1"/>
      </xdr:nvSpPr>
      <xdr:spPr>
        <a:xfrm>
          <a:off x="22199600" y="178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165826</xdr:rowOff>
    </xdr:from>
    <xdr:to>
      <xdr:col>112</xdr:col>
      <xdr:colOff>38100</xdr:colOff>
      <xdr:row>105</xdr:row>
      <xdr:rowOff>95976</xdr:rowOff>
    </xdr:to>
    <xdr:sp macro="" textlink="">
      <xdr:nvSpPr>
        <xdr:cNvPr id="934" name="楕円 933">
          <a:extLst>
            <a:ext uri="{FF2B5EF4-FFF2-40B4-BE49-F238E27FC236}">
              <a16:creationId xmlns:a16="http://schemas.microsoft.com/office/drawing/2014/main" id="{F3A59D38-10A8-4B3A-AB23-3650685D3417}"/>
            </a:ext>
          </a:extLst>
        </xdr:cNvPr>
        <xdr:cNvSpPr/>
      </xdr:nvSpPr>
      <xdr:spPr>
        <a:xfrm>
          <a:off x="21272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32113</xdr:rowOff>
    </xdr:from>
    <xdr:to>
      <xdr:col>116</xdr:col>
      <xdr:colOff>63500</xdr:colOff>
      <xdr:row>105</xdr:row>
      <xdr:rowOff>45176</xdr:rowOff>
    </xdr:to>
    <xdr:cxnSp macro="">
      <xdr:nvCxnSpPr>
        <xdr:cNvPr id="935" name="直線コネクタ 934">
          <a:extLst>
            <a:ext uri="{FF2B5EF4-FFF2-40B4-BE49-F238E27FC236}">
              <a16:creationId xmlns:a16="http://schemas.microsoft.com/office/drawing/2014/main" id="{1E4C37F7-FD50-4EA8-AF88-416296A0E897}"/>
            </a:ext>
          </a:extLst>
        </xdr:cNvPr>
        <xdr:cNvCxnSpPr/>
      </xdr:nvCxnSpPr>
      <xdr:spPr>
        <a:xfrm flipV="1">
          <a:off x="21323300" y="1803436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7438</xdr:rowOff>
    </xdr:from>
    <xdr:to>
      <xdr:col>107</xdr:col>
      <xdr:colOff>101600</xdr:colOff>
      <xdr:row>105</xdr:row>
      <xdr:rowOff>109038</xdr:rowOff>
    </xdr:to>
    <xdr:sp macro="" textlink="">
      <xdr:nvSpPr>
        <xdr:cNvPr id="936" name="楕円 935">
          <a:extLst>
            <a:ext uri="{FF2B5EF4-FFF2-40B4-BE49-F238E27FC236}">
              <a16:creationId xmlns:a16="http://schemas.microsoft.com/office/drawing/2014/main" id="{E6D03AC0-4C19-4B00-9F01-7DA7A556A1A4}"/>
            </a:ext>
          </a:extLst>
        </xdr:cNvPr>
        <xdr:cNvSpPr/>
      </xdr:nvSpPr>
      <xdr:spPr>
        <a:xfrm>
          <a:off x="20383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45176</xdr:rowOff>
    </xdr:from>
    <xdr:to>
      <xdr:col>111</xdr:col>
      <xdr:colOff>177800</xdr:colOff>
      <xdr:row>105</xdr:row>
      <xdr:rowOff>58238</xdr:rowOff>
    </xdr:to>
    <xdr:cxnSp macro="">
      <xdr:nvCxnSpPr>
        <xdr:cNvPr id="937" name="直線コネクタ 936">
          <a:extLst>
            <a:ext uri="{FF2B5EF4-FFF2-40B4-BE49-F238E27FC236}">
              <a16:creationId xmlns:a16="http://schemas.microsoft.com/office/drawing/2014/main" id="{90DD7D37-50BC-4F1F-8E09-FCBE58B5AF6C}"/>
            </a:ext>
          </a:extLst>
        </xdr:cNvPr>
        <xdr:cNvCxnSpPr/>
      </xdr:nvCxnSpPr>
      <xdr:spPr>
        <a:xfrm flipV="1">
          <a:off x="20434300" y="180474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938" name="楕円 937">
          <a:extLst>
            <a:ext uri="{FF2B5EF4-FFF2-40B4-BE49-F238E27FC236}">
              <a16:creationId xmlns:a16="http://schemas.microsoft.com/office/drawing/2014/main" id="{3E65FBCB-5B8F-488E-9E50-6F259668F988}"/>
            </a:ext>
          </a:extLst>
        </xdr:cNvPr>
        <xdr:cNvSpPr/>
      </xdr:nvSpPr>
      <xdr:spPr>
        <a:xfrm>
          <a:off x="19494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58238</xdr:rowOff>
    </xdr:from>
    <xdr:to>
      <xdr:col>107</xdr:col>
      <xdr:colOff>50800</xdr:colOff>
      <xdr:row>105</xdr:row>
      <xdr:rowOff>64770</xdr:rowOff>
    </xdr:to>
    <xdr:cxnSp macro="">
      <xdr:nvCxnSpPr>
        <xdr:cNvPr id="939" name="直線コネクタ 938">
          <a:extLst>
            <a:ext uri="{FF2B5EF4-FFF2-40B4-BE49-F238E27FC236}">
              <a16:creationId xmlns:a16="http://schemas.microsoft.com/office/drawing/2014/main" id="{BCBD7DBA-7A88-486A-BBD0-A530F030694E}"/>
            </a:ext>
          </a:extLst>
        </xdr:cNvPr>
        <xdr:cNvCxnSpPr/>
      </xdr:nvCxnSpPr>
      <xdr:spPr>
        <a:xfrm flipV="1">
          <a:off x="19545300" y="180604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23768</xdr:rowOff>
    </xdr:from>
    <xdr:to>
      <xdr:col>98</xdr:col>
      <xdr:colOff>38100</xdr:colOff>
      <xdr:row>105</xdr:row>
      <xdr:rowOff>125368</xdr:rowOff>
    </xdr:to>
    <xdr:sp macro="" textlink="">
      <xdr:nvSpPr>
        <xdr:cNvPr id="940" name="楕円 939">
          <a:extLst>
            <a:ext uri="{FF2B5EF4-FFF2-40B4-BE49-F238E27FC236}">
              <a16:creationId xmlns:a16="http://schemas.microsoft.com/office/drawing/2014/main" id="{94F880A8-AA89-42B6-83E6-FC50E3E24DAA}"/>
            </a:ext>
          </a:extLst>
        </xdr:cNvPr>
        <xdr:cNvSpPr/>
      </xdr:nvSpPr>
      <xdr:spPr>
        <a:xfrm>
          <a:off x="18605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64770</xdr:rowOff>
    </xdr:from>
    <xdr:to>
      <xdr:col>102</xdr:col>
      <xdr:colOff>114300</xdr:colOff>
      <xdr:row>105</xdr:row>
      <xdr:rowOff>74568</xdr:rowOff>
    </xdr:to>
    <xdr:cxnSp macro="">
      <xdr:nvCxnSpPr>
        <xdr:cNvPr id="941" name="直線コネクタ 940">
          <a:extLst>
            <a:ext uri="{FF2B5EF4-FFF2-40B4-BE49-F238E27FC236}">
              <a16:creationId xmlns:a16="http://schemas.microsoft.com/office/drawing/2014/main" id="{2ADDDCCE-0718-4000-8E37-F71FB332D6C5}"/>
            </a:ext>
          </a:extLst>
        </xdr:cNvPr>
        <xdr:cNvCxnSpPr/>
      </xdr:nvCxnSpPr>
      <xdr:spPr>
        <a:xfrm flipV="1">
          <a:off x="18656300" y="1806702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942" name="n_1aveValue【庁舎】&#10;一人当たり面積">
          <a:extLst>
            <a:ext uri="{FF2B5EF4-FFF2-40B4-BE49-F238E27FC236}">
              <a16:creationId xmlns:a16="http://schemas.microsoft.com/office/drawing/2014/main" id="{BD393706-115D-4831-809B-BA91AB355104}"/>
            </a:ext>
          </a:extLst>
        </xdr:cNvPr>
        <xdr:cNvSpPr txBox="1"/>
      </xdr:nvSpPr>
      <xdr:spPr>
        <a:xfrm>
          <a:off x="2107572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11991</xdr:rowOff>
    </xdr:from>
    <xdr:ext cx="469744" cy="259045"/>
    <xdr:sp macro="" textlink="">
      <xdr:nvSpPr>
        <xdr:cNvPr id="943" name="n_2aveValue【庁舎】&#10;一人当たり面積">
          <a:extLst>
            <a:ext uri="{FF2B5EF4-FFF2-40B4-BE49-F238E27FC236}">
              <a16:creationId xmlns:a16="http://schemas.microsoft.com/office/drawing/2014/main" id="{D02611BD-0853-4CF1-8F8D-48C44B8FEF3A}"/>
            </a:ext>
          </a:extLst>
        </xdr:cNvPr>
        <xdr:cNvSpPr txBox="1"/>
      </xdr:nvSpPr>
      <xdr:spPr>
        <a:xfrm>
          <a:off x="20199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944" name="n_3aveValue【庁舎】&#10;一人当たり面積">
          <a:extLst>
            <a:ext uri="{FF2B5EF4-FFF2-40B4-BE49-F238E27FC236}">
              <a16:creationId xmlns:a16="http://schemas.microsoft.com/office/drawing/2014/main" id="{CC8734DC-20A0-4952-9D07-D47F7BC1A013}"/>
            </a:ext>
          </a:extLst>
        </xdr:cNvPr>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59345</xdr:rowOff>
    </xdr:from>
    <xdr:ext cx="469744" cy="259045"/>
    <xdr:sp macro="" textlink="">
      <xdr:nvSpPr>
        <xdr:cNvPr id="945" name="n_4aveValue【庁舎】&#10;一人当たり面積">
          <a:extLst>
            <a:ext uri="{FF2B5EF4-FFF2-40B4-BE49-F238E27FC236}">
              <a16:creationId xmlns:a16="http://schemas.microsoft.com/office/drawing/2014/main" id="{9AA92F39-C4A1-492A-B9AA-90775000BE8C}"/>
            </a:ext>
          </a:extLst>
        </xdr:cNvPr>
        <xdr:cNvSpPr txBox="1"/>
      </xdr:nvSpPr>
      <xdr:spPr>
        <a:xfrm>
          <a:off x="18421427"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112503</xdr:rowOff>
    </xdr:from>
    <xdr:ext cx="469744" cy="259045"/>
    <xdr:sp macro="" textlink="">
      <xdr:nvSpPr>
        <xdr:cNvPr id="946" name="n_1mainValue【庁舎】&#10;一人当たり面積">
          <a:extLst>
            <a:ext uri="{FF2B5EF4-FFF2-40B4-BE49-F238E27FC236}">
              <a16:creationId xmlns:a16="http://schemas.microsoft.com/office/drawing/2014/main" id="{1505C6A3-8CC6-4E17-8044-1A3A070E7BAB}"/>
            </a:ext>
          </a:extLst>
        </xdr:cNvPr>
        <xdr:cNvSpPr txBox="1"/>
      </xdr:nvSpPr>
      <xdr:spPr>
        <a:xfrm>
          <a:off x="21075727" y="1777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125565</xdr:rowOff>
    </xdr:from>
    <xdr:ext cx="469744" cy="259045"/>
    <xdr:sp macro="" textlink="">
      <xdr:nvSpPr>
        <xdr:cNvPr id="947" name="n_2mainValue【庁舎】&#10;一人当たり面積">
          <a:extLst>
            <a:ext uri="{FF2B5EF4-FFF2-40B4-BE49-F238E27FC236}">
              <a16:creationId xmlns:a16="http://schemas.microsoft.com/office/drawing/2014/main" id="{C0100B7B-43DA-45FA-9591-2484FE2A54F9}"/>
            </a:ext>
          </a:extLst>
        </xdr:cNvPr>
        <xdr:cNvSpPr txBox="1"/>
      </xdr:nvSpPr>
      <xdr:spPr>
        <a:xfrm>
          <a:off x="201994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948" name="n_3mainValue【庁舎】&#10;一人当たり面積">
          <a:extLst>
            <a:ext uri="{FF2B5EF4-FFF2-40B4-BE49-F238E27FC236}">
              <a16:creationId xmlns:a16="http://schemas.microsoft.com/office/drawing/2014/main" id="{1AFE7505-F9CF-427B-9F54-9FEEB297545C}"/>
            </a:ext>
          </a:extLst>
        </xdr:cNvPr>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141895</xdr:rowOff>
    </xdr:from>
    <xdr:ext cx="469744" cy="259045"/>
    <xdr:sp macro="" textlink="">
      <xdr:nvSpPr>
        <xdr:cNvPr id="949" name="n_4mainValue【庁舎】&#10;一人当たり面積">
          <a:extLst>
            <a:ext uri="{FF2B5EF4-FFF2-40B4-BE49-F238E27FC236}">
              <a16:creationId xmlns:a16="http://schemas.microsoft.com/office/drawing/2014/main" id="{F420B810-B507-48E7-B9AF-1CE833FA68CF}"/>
            </a:ext>
          </a:extLst>
        </xdr:cNvPr>
        <xdr:cNvSpPr txBox="1"/>
      </xdr:nvSpPr>
      <xdr:spPr>
        <a:xfrm>
          <a:off x="18421427" y="1780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3461401D-F398-48D3-82AF-DFA7FCAD7A2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A83D1A92-E75A-410B-8D78-C0D72172C34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2899BA30-C68F-463C-8DB0-72451490A19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と比較して有形固定資産減価償却率が高くなっている施設は、体育館・プール、福祉施設、一般廃棄物処理施設、保健センター・保健所、庁舎である。その中でも、体育館・プールと庁舎が類似団体内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体育館・プールについては、</a:t>
          </a:r>
          <a:r>
            <a:rPr kumimoji="1" lang="en-US" altLang="ja-JP" sz="1300">
              <a:latin typeface="ＭＳ Ｐゴシック" panose="020B0600070205080204" pitchFamily="50" charset="-128"/>
              <a:ea typeface="ＭＳ Ｐゴシック" panose="020B0600070205080204" pitchFamily="50" charset="-128"/>
            </a:rPr>
            <a:t>79.1</a:t>
          </a:r>
          <a:r>
            <a:rPr kumimoji="1" lang="ja-JP" altLang="en-US" sz="1300">
              <a:latin typeface="ＭＳ Ｐゴシック" panose="020B0600070205080204" pitchFamily="50" charset="-128"/>
              <a:ea typeface="ＭＳ Ｐゴシック" panose="020B0600070205080204" pitchFamily="50" charset="-128"/>
            </a:rPr>
            <a:t>％と類似団体内平均と比較して</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ポイント高い数値となっている。体育館・プールは、合併以前に建設した施設をそのまま保有し、個別に見ても有形固定資産減価償却率が高く、老朽化が進んだ施設が多くあるため、施設の集約、廃止等も視野に入れた施設管理を図る。庁舎については、</a:t>
          </a:r>
          <a:r>
            <a:rPr kumimoji="1" lang="en-US" altLang="ja-JP" sz="1300">
              <a:latin typeface="ＭＳ Ｐゴシック" panose="020B0600070205080204" pitchFamily="50" charset="-128"/>
              <a:ea typeface="ＭＳ Ｐゴシック" panose="020B0600070205080204" pitchFamily="50" charset="-128"/>
            </a:rPr>
            <a:t>63.8</a:t>
          </a:r>
          <a:r>
            <a:rPr kumimoji="1" lang="ja-JP" altLang="en-US" sz="1300">
              <a:latin typeface="ＭＳ Ｐゴシック" panose="020B0600070205080204" pitchFamily="50" charset="-128"/>
              <a:ea typeface="ＭＳ Ｐゴシック" panose="020B0600070205080204" pitchFamily="50" charset="-128"/>
            </a:rPr>
            <a:t>％と類似団体内平均と比較して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ポイント高い数値となっている。今年度完成の口之津港ターミナル内に口之津庁舎を新設したが、その他の庁舎についても引き続き老朽化への対策と施設の適正化に努める。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図書館や市民会館など、類似団体内平均と比較し有形固定資産減価償却率が下回っている施設についても、その多くが合併以前に建設された施設であり、個別で見ると老朽化が進んでいる施設も多くあることから、今後は、当市の公共施設等総合管理計画に固定資産台帳のデータや施設ごとの財務書類データを活用するなど、施設ごとの行政サービス評価も含め、施設の適正化を図っていく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45,262
44,907
170.11
35,665,619
33,745,617
1,591,883
17,151,027
21,365,338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人口の減少や全国平均を上回る高齢化率（令和元年度末</a:t>
          </a:r>
          <a:r>
            <a:rPr kumimoji="1" lang="en-US" altLang="ja-JP" sz="1300">
              <a:latin typeface="ＭＳ Ｐゴシック" panose="020B0600070205080204" pitchFamily="50" charset="-128"/>
              <a:ea typeface="ＭＳ Ｐゴシック" panose="020B0600070205080204" pitchFamily="50" charset="-128"/>
            </a:rPr>
            <a:t>39.2</a:t>
          </a:r>
          <a:r>
            <a:rPr kumimoji="1" lang="ja-JP" altLang="en-US" sz="1300">
              <a:latin typeface="ＭＳ Ｐゴシック" panose="020B0600070205080204" pitchFamily="50" charset="-128"/>
              <a:ea typeface="ＭＳ Ｐゴシック" panose="020B0600070205080204" pitchFamily="50" charset="-128"/>
            </a:rPr>
            <a:t>％）に加え、長引く景気低迷による新規設備投資の抑制並びに雇用の低迷などにより財政基盤が弱く、類似団体平均をかなり下回っている。「行政改革大綱」に基づく「集中改革プラン」及び「財政計画」による、事業の選択と集中、効率の良い組織改革、人事管理の適正化、遊休財産の利活用、市税等の滞納徴収強化や自主財源確保など、更なる行財政改革に引き続き取り組み、財政基盤の強化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144992</xdr:rowOff>
    </xdr:from>
    <xdr:to>
      <xdr:col>23</xdr:col>
      <xdr:colOff>133350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8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144992</xdr:rowOff>
    </xdr:from>
    <xdr:to>
      <xdr:col>19</xdr:col>
      <xdr:colOff>133350</xdr:colOff>
      <xdr:row>44</xdr:row>
      <xdr:rowOff>144992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144992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686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94192</xdr:rowOff>
    </xdr:from>
    <xdr:to>
      <xdr:col>23</xdr:col>
      <xdr:colOff>184150</xdr:colOff>
      <xdr:row>45</xdr:row>
      <xdr:rowOff>24342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161519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3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94192</xdr:rowOff>
    </xdr:from>
    <xdr:to>
      <xdr:col>19</xdr:col>
      <xdr:colOff>184150</xdr:colOff>
      <xdr:row>45</xdr:row>
      <xdr:rowOff>24342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9119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24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94192</xdr:rowOff>
    </xdr:from>
    <xdr:to>
      <xdr:col>15</xdr:col>
      <xdr:colOff>133350</xdr:colOff>
      <xdr:row>45</xdr:row>
      <xdr:rowOff>24342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9119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定員適正化計画による職員数削減や地方債繰上償還による公債費の削減を図っていることにより、前年度と比較すると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ポイント下回っている。引き続き集中改革プランに基づき、定員適正化並びに行財政改革への取組を通じて義務的経費の削減に努めるとともに、市税等の滞納徴収を強化するなど、財源の確保に努める。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34834</xdr:rowOff>
    </xdr:from>
    <xdr:to>
      <xdr:col>23</xdr:col>
      <xdr:colOff>133350</xdr:colOff>
      <xdr:row>59</xdr:row>
      <xdr:rowOff>41728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150384"/>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123553</xdr:rowOff>
    </xdr:from>
    <xdr:to>
      <xdr:col>19</xdr:col>
      <xdr:colOff>133350</xdr:colOff>
      <xdr:row>59</xdr:row>
      <xdr:rowOff>41728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067653"/>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123553</xdr:rowOff>
    </xdr:from>
    <xdr:to>
      <xdr:col>15</xdr:col>
      <xdr:colOff>82550</xdr:colOff>
      <xdr:row>58</xdr:row>
      <xdr:rowOff>140788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06765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140788</xdr:rowOff>
    </xdr:from>
    <xdr:to>
      <xdr:col>11</xdr:col>
      <xdr:colOff>31750</xdr:colOff>
      <xdr:row>59</xdr:row>
      <xdr:rowOff>3810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08488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15059</xdr:rowOff>
    </xdr:from>
    <xdr:to>
      <xdr:col>7</xdr:col>
      <xdr:colOff>31750</xdr:colOff>
      <xdr:row>59</xdr:row>
      <xdr:rowOff>116659</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101436</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1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155484</xdr:rowOff>
    </xdr:from>
    <xdr:to>
      <xdr:col>23</xdr:col>
      <xdr:colOff>184150</xdr:colOff>
      <xdr:row>59</xdr:row>
      <xdr:rowOff>85634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76761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020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162378</xdr:rowOff>
    </xdr:from>
    <xdr:to>
      <xdr:col>19</xdr:col>
      <xdr:colOff>184150</xdr:colOff>
      <xdr:row>59</xdr:row>
      <xdr:rowOff>92528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102705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875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72753</xdr:rowOff>
    </xdr:from>
    <xdr:to>
      <xdr:col>15</xdr:col>
      <xdr:colOff>133350</xdr:colOff>
      <xdr:row>59</xdr:row>
      <xdr:rowOff>2903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13080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78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89988</xdr:rowOff>
    </xdr:from>
    <xdr:to>
      <xdr:col>11</xdr:col>
      <xdr:colOff>82550</xdr:colOff>
      <xdr:row>59</xdr:row>
      <xdr:rowOff>20138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03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30315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0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124460</xdr:rowOff>
    </xdr:from>
    <xdr:to>
      <xdr:col>7</xdr:col>
      <xdr:colOff>31750</xdr:colOff>
      <xdr:row>59</xdr:row>
      <xdr:rowOff>54610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64787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人当たりに対する金額は、類似団体平均を</a:t>
          </a:r>
          <a:r>
            <a:rPr kumimoji="1" lang="en-US" altLang="ja-JP" sz="1300">
              <a:latin typeface="ＭＳ Ｐゴシック" panose="020B0600070205080204" pitchFamily="50" charset="-128"/>
              <a:ea typeface="ＭＳ Ｐゴシック" panose="020B0600070205080204" pitchFamily="50" charset="-128"/>
            </a:rPr>
            <a:t>17,789</a:t>
          </a:r>
          <a:r>
            <a:rPr kumimoji="1" lang="ja-JP" altLang="en-US" sz="1300">
              <a:latin typeface="ＭＳ Ｐゴシック" panose="020B0600070205080204" pitchFamily="50" charset="-128"/>
              <a:ea typeface="ＭＳ Ｐゴシック" panose="020B0600070205080204" pitchFamily="50" charset="-128"/>
            </a:rPr>
            <a:t>円下回った。平成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年の合併以降、人件費が要因となり類似団体平均値より高い水準だったが、定員適正化に取組んできた結果、平成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年度より類似団体平均値を下回っている。引き続き第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次定員適正化計画により更なる人件費抑制を図るとともに、施設等の維持管理経費見直しなどの行財政改革を進め、コストの低減を図る。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136644</xdr:rowOff>
    </xdr:from>
    <xdr:to>
      <xdr:col>23</xdr:col>
      <xdr:colOff>133350</xdr:colOff>
      <xdr:row>81</xdr:row>
      <xdr:rowOff>158293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24094"/>
          <a:ext cx="838200" cy="2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151111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3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110826</xdr:rowOff>
    </xdr:from>
    <xdr:to>
      <xdr:col>19</xdr:col>
      <xdr:colOff>133350</xdr:colOff>
      <xdr:row>81</xdr:row>
      <xdr:rowOff>136644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98276"/>
          <a:ext cx="889000" cy="2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110826</xdr:rowOff>
    </xdr:from>
    <xdr:to>
      <xdr:col>15</xdr:col>
      <xdr:colOff>82550</xdr:colOff>
      <xdr:row>81</xdr:row>
      <xdr:rowOff>112423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3998276"/>
          <a:ext cx="889000" cy="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51111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106144</xdr:rowOff>
    </xdr:from>
    <xdr:to>
      <xdr:col>11</xdr:col>
      <xdr:colOff>31750</xdr:colOff>
      <xdr:row>81</xdr:row>
      <xdr:rowOff>112423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93594"/>
          <a:ext cx="889000" cy="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9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79558</xdr:rowOff>
    </xdr:from>
    <xdr:to>
      <xdr:col>7</xdr:col>
      <xdr:colOff>31750</xdr:colOff>
      <xdr:row>82</xdr:row>
      <xdr:rowOff>9708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6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165935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107493</xdr:rowOff>
    </xdr:from>
    <xdr:to>
      <xdr:col>23</xdr:col>
      <xdr:colOff>184150</xdr:colOff>
      <xdr:row>82</xdr:row>
      <xdr:rowOff>37643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124020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4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85844</xdr:rowOff>
    </xdr:from>
    <xdr:to>
      <xdr:col>19</xdr:col>
      <xdr:colOff>184150</xdr:colOff>
      <xdr:row>82</xdr:row>
      <xdr:rowOff>15994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7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26171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42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60026</xdr:rowOff>
    </xdr:from>
    <xdr:to>
      <xdr:col>15</xdr:col>
      <xdr:colOff>133350</xdr:colOff>
      <xdr:row>81</xdr:row>
      <xdr:rowOff>161626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4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1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61623</xdr:rowOff>
    </xdr:from>
    <xdr:to>
      <xdr:col>11</xdr:col>
      <xdr:colOff>82550</xdr:colOff>
      <xdr:row>81</xdr:row>
      <xdr:rowOff>163223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4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1950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1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55344</xdr:rowOff>
    </xdr:from>
    <xdr:to>
      <xdr:col>7</xdr:col>
      <xdr:colOff>31750</xdr:colOff>
      <xdr:row>81</xdr:row>
      <xdr:rowOff>156944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4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167121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1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職員数適正化の着実な推進と、時間外勤務手当の縮減、社会福祉業務手当の廃止などを行い、給与水準の適正化に取組んできた結果、類似団体平均値と同水準にある。引き続き、これまでの取組を継続し、なお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74789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0608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74789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74789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5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34572</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40516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135766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95549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町の合併後、行財政基盤確立のため、職員数の削減に向けた定員適正化計画の実施に取組んだ結果、平成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年度より類似団体平均値を下回っている。引き続き、第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次定員適正化計画に基づく職員数削減を実施し、より適正な定員管理に努める。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171087</xdr:rowOff>
    </xdr:from>
    <xdr:to>
      <xdr:col>81</xdr:col>
      <xdr:colOff>44450</xdr:colOff>
      <xdr:row>62</xdr:row>
      <xdr:rowOff>16873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62953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49607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155001</xdr:rowOff>
    </xdr:from>
    <xdr:to>
      <xdr:col>77</xdr:col>
      <xdr:colOff>44450</xdr:colOff>
      <xdr:row>61</xdr:row>
      <xdr:rowOff>171087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13451"/>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137764</xdr:rowOff>
    </xdr:from>
    <xdr:to>
      <xdr:col>72</xdr:col>
      <xdr:colOff>203200</xdr:colOff>
      <xdr:row>61</xdr:row>
      <xdr:rowOff>155001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96214"/>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119380</xdr:rowOff>
    </xdr:from>
    <xdr:to>
      <xdr:col>68</xdr:col>
      <xdr:colOff>152400</xdr:colOff>
      <xdr:row>61</xdr:row>
      <xdr:rowOff>137764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77830"/>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137523</xdr:rowOff>
    </xdr:from>
    <xdr:to>
      <xdr:col>81</xdr:col>
      <xdr:colOff>95250</xdr:colOff>
      <xdr:row>62</xdr:row>
      <xdr:rowOff>67673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154050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120287</xdr:rowOff>
    </xdr:from>
    <xdr:to>
      <xdr:col>77</xdr:col>
      <xdr:colOff>95250</xdr:colOff>
      <xdr:row>62</xdr:row>
      <xdr:rowOff>50437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60614</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34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104201</xdr:rowOff>
    </xdr:from>
    <xdr:to>
      <xdr:col>73</xdr:col>
      <xdr:colOff>44450</xdr:colOff>
      <xdr:row>62</xdr:row>
      <xdr:rowOff>34351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6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44528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3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86964</xdr:rowOff>
    </xdr:from>
    <xdr:to>
      <xdr:col>68</xdr:col>
      <xdr:colOff>203200</xdr:colOff>
      <xdr:row>62</xdr:row>
      <xdr:rowOff>17114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4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27291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1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68580</xdr:rowOff>
    </xdr:from>
    <xdr:to>
      <xdr:col>64</xdr:col>
      <xdr:colOff>152400</xdr:colOff>
      <xdr:row>61</xdr:row>
      <xdr:rowOff>170180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8907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地方交付税や臨時財政対策債の減額はあるものの、計画的な地方債の繰上償還により、前年度に比べ</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ポイント下回った。しかしながら、令和元年度においては、し尿処理施設整備事業等の大型事業の借入により、地方債現在高が増加しており、今後の公債費の増が見込まれるため、政策評価を踏まえ、「第</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期南島原市総合計画」に位置づけた重点プロジェクトを中心に財源を重点配分するとともに、財源確保については、地方債に過度な依存をすることのない財政運営に努める。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139700</xdr:rowOff>
    </xdr:from>
    <xdr:to>
      <xdr:col>81</xdr:col>
      <xdr:colOff>44450</xdr:colOff>
      <xdr:row>36</xdr:row>
      <xdr:rowOff>24553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14045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120773</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2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24553</xdr:rowOff>
    </xdr:from>
    <xdr:to>
      <xdr:col>77</xdr:col>
      <xdr:colOff>44450</xdr:colOff>
      <xdr:row>36</xdr:row>
      <xdr:rowOff>96943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19675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96943</xdr:rowOff>
    </xdr:from>
    <xdr:to>
      <xdr:col>72</xdr:col>
      <xdr:colOff>203200</xdr:colOff>
      <xdr:row>36</xdr:row>
      <xdr:rowOff>155258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269143"/>
          <a:ext cx="889000" cy="5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155258</xdr:rowOff>
    </xdr:from>
    <xdr:to>
      <xdr:col>68</xdr:col>
      <xdr:colOff>152400</xdr:colOff>
      <xdr:row>37</xdr:row>
      <xdr:rowOff>22013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327458"/>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88900</xdr:rowOff>
    </xdr:from>
    <xdr:to>
      <xdr:col>81</xdr:col>
      <xdr:colOff>95250</xdr:colOff>
      <xdr:row>36</xdr:row>
      <xdr:rowOff>19050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10177</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145203</xdr:rowOff>
    </xdr:from>
    <xdr:to>
      <xdr:col>77</xdr:col>
      <xdr:colOff>95250</xdr:colOff>
      <xdr:row>36</xdr:row>
      <xdr:rowOff>75353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1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85530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5914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46143</xdr:rowOff>
    </xdr:from>
    <xdr:to>
      <xdr:col>73</xdr:col>
      <xdr:colOff>44450</xdr:colOff>
      <xdr:row>36</xdr:row>
      <xdr:rowOff>147743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2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157920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98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104458</xdr:rowOff>
    </xdr:from>
    <xdr:to>
      <xdr:col>68</xdr:col>
      <xdr:colOff>203200</xdr:colOff>
      <xdr:row>37</xdr:row>
      <xdr:rowOff>34608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44785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の財源として減債基金の取崩しによる充当可能基金の減額はあるが、計画的な繰上償還、財政調整基金など将来負担額の控除財源である基金残高の確保により改善がなされてきている。引き続き政策評価を踏まえ、「第</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期南島原市総合計画」に位置づけた重点プロジェクトを中心に財源を重点配分し、市民サービスの充実を図るとともに、財源確保については、過度な地方債依存とならない財政運営に努め、定員適正化など行財政改革に取組み健全な行政運営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133519</xdr:rowOff>
    </xdr:from>
    <xdr:to>
      <xdr:col>73</xdr:col>
      <xdr:colOff>44450</xdr:colOff>
      <xdr:row>15</xdr:row>
      <xdr:rowOff>63669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139150</xdr:rowOff>
    </xdr:from>
    <xdr:to>
      <xdr:col>68</xdr:col>
      <xdr:colOff>203200</xdr:colOff>
      <xdr:row>15</xdr:row>
      <xdr:rowOff>69300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51477</xdr:rowOff>
    </xdr:from>
    <xdr:to>
      <xdr:col>64</xdr:col>
      <xdr:colOff>152400</xdr:colOff>
      <xdr:row>14</xdr:row>
      <xdr:rowOff>153077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5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163254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2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45,262
44,907
170.11
35,665,619
33,745,617
1,591,883
17,151,027
21,365,338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年の合併以降、集中改革プランに掲げた定員適正化計画により職員数削減に努めた結果、前年度と比較すると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ポイント減少し、類似団体平均値においても</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ポイント下回った。引き続き、第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次定員適正化計画に基づく職員数削減など行財政改革への取組により人件費の削減に努める。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45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53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36</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15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84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地方交付税や臨時財政対策債の減少や「島原手延べそうめん」ＰＲ事業の増により、前年度数値から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ポイント増加したが、類似団体平均値より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ポイント下回っている。今後も順次事務の合理化等により費用の削減に努めるとともに、施設等の維持管理経費見直しなどの行財政改革を進め、コストの低減を図る。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34471</xdr:rowOff>
    </xdr:from>
    <xdr:to>
      <xdr:col>82</xdr:col>
      <xdr:colOff>107950</xdr:colOff>
      <xdr:row>16</xdr:row>
      <xdr:rowOff>99786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776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34471</xdr:rowOff>
    </xdr:from>
    <xdr:to>
      <xdr:col>78</xdr:col>
      <xdr:colOff>69850</xdr:colOff>
      <xdr:row>16</xdr:row>
      <xdr:rowOff>45357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776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1814</xdr:rowOff>
    </xdr:from>
    <xdr:to>
      <xdr:col>73</xdr:col>
      <xdr:colOff>180975</xdr:colOff>
      <xdr:row>16</xdr:row>
      <xdr:rowOff>45357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450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86179</xdr:rowOff>
    </xdr:from>
    <xdr:to>
      <xdr:col>69</xdr:col>
      <xdr:colOff>92075</xdr:colOff>
      <xdr:row>16</xdr:row>
      <xdr:rowOff>1814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579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65513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155121</xdr:rowOff>
    </xdr:from>
    <xdr:to>
      <xdr:col>78</xdr:col>
      <xdr:colOff>120650</xdr:colOff>
      <xdr:row>16</xdr:row>
      <xdr:rowOff>85271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95448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9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106334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122464</xdr:rowOff>
    </xdr:from>
    <xdr:to>
      <xdr:col>69</xdr:col>
      <xdr:colOff>142875</xdr:colOff>
      <xdr:row>16</xdr:row>
      <xdr:rowOff>52614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62791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児童扶養手当給付費や生活保護費などの増により、前年度と比較すると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ポイント増加している。引き続き、財政改革への取組を通じて費用の削減に努めるとともに、資格審査等の適正化など経常経費の削減に努める。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34472</xdr:rowOff>
    </xdr:from>
    <xdr:to>
      <xdr:col>24</xdr:col>
      <xdr:colOff>25400</xdr:colOff>
      <xdr:row>56</xdr:row>
      <xdr:rowOff>132443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356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56243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635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56243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64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34472</xdr:rowOff>
    </xdr:from>
    <xdr:to>
      <xdr:col>11</xdr:col>
      <xdr:colOff>9525</xdr:colOff>
      <xdr:row>56</xdr:row>
      <xdr:rowOff>45357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63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53720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5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95449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5443</xdr:rowOff>
    </xdr:from>
    <xdr:to>
      <xdr:col>15</xdr:col>
      <xdr:colOff>149225</xdr:colOff>
      <xdr:row>56</xdr:row>
      <xdr:rowOff>107043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70049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維持補修費の増加および地方交付税や臨時財政対策債の減少により、前年度数値を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ポイント上回った。類似団体平均値と比較すると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ポイント下回っている状況ではあるが、今後更に、水道事業会計や下水道事業会計については、独立採算の原則に基づき、料金の適正化や維持管理経費等の見直しを行い、経費の節減に努める。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66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56</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3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134620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74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73660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59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138447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経常一財は減少したが、水道事業負担金の減により、前年度数値から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ポイント減少した一方、類似団体平均値を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ポイント上回っている。引き続き、政策評価制度における点検・評価の実施により補助金等の見直しを行うとともに、明確な基準設定を行うなど、経費の縮減に努める。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083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620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35</xdr:row>
      <xdr:rowOff>161290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57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12700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57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57421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年度及び平成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～令和元年度に繰上償還を行い、後年度の公債費の抑制を図った結果、前年度数値を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ポイント下回り、類似団体平均値を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ポイント下回った。平成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年度からの推移を見ると改善傾向にあるため、引き続き財政計画に沿った繰上償還を計画的に実施し、適正な地方債管理に努める。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107950</xdr:rowOff>
    </xdr:from>
    <xdr:to>
      <xdr:col>24</xdr:col>
      <xdr:colOff>25400</xdr:colOff>
      <xdr:row>74</xdr:row>
      <xdr:rowOff>125095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7952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125095</xdr:rowOff>
    </xdr:from>
    <xdr:to>
      <xdr:col>19</xdr:col>
      <xdr:colOff>187325</xdr:colOff>
      <xdr:row>74</xdr:row>
      <xdr:rowOff>153670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8123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153670</xdr:rowOff>
    </xdr:from>
    <xdr:to>
      <xdr:col>15</xdr:col>
      <xdr:colOff>98425</xdr:colOff>
      <xdr:row>75</xdr:row>
      <xdr:rowOff>27940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8409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27940</xdr:rowOff>
    </xdr:from>
    <xdr:to>
      <xdr:col>11</xdr:col>
      <xdr:colOff>9525</xdr:colOff>
      <xdr:row>75</xdr:row>
      <xdr:rowOff>64135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8866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120015</xdr:rowOff>
    </xdr:from>
    <xdr:to>
      <xdr:col>6</xdr:col>
      <xdr:colOff>171450</xdr:colOff>
      <xdr:row>75</xdr:row>
      <xdr:rowOff>50165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60342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57150</xdr:rowOff>
    </xdr:from>
    <xdr:to>
      <xdr:col>24</xdr:col>
      <xdr:colOff>76200</xdr:colOff>
      <xdr:row>74</xdr:row>
      <xdr:rowOff>158750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137177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65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74295</xdr:rowOff>
    </xdr:from>
    <xdr:to>
      <xdr:col>20</xdr:col>
      <xdr:colOff>38100</xdr:colOff>
      <xdr:row>75</xdr:row>
      <xdr:rowOff>4445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14622</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53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102870</xdr:rowOff>
    </xdr:from>
    <xdr:to>
      <xdr:col>15</xdr:col>
      <xdr:colOff>149225</xdr:colOff>
      <xdr:row>75</xdr:row>
      <xdr:rowOff>33020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43197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148590</xdr:rowOff>
    </xdr:from>
    <xdr:to>
      <xdr:col>11</xdr:col>
      <xdr:colOff>60325</xdr:colOff>
      <xdr:row>75</xdr:row>
      <xdr:rowOff>78740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63517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xdr:rowOff>
    </xdr:from>
    <xdr:to>
      <xdr:col>6</xdr:col>
      <xdr:colOff>171450</xdr:colOff>
      <xdr:row>75</xdr:row>
      <xdr:rowOff>114935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99713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人件費、補助費等は減少したものの、扶助費や物件費の増加、および地方交付税、臨時財政対策債の減額が要因となり、前年度数値を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ポイント上回った。類似団体平均値と比較すると</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ポイント下回っている状況ではあるが、今後も行財政改革に取組み、適正かつ健全な行財政運営に努める。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76</xdr:row>
      <xdr:rowOff>72137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070332"/>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76</xdr:row>
      <xdr:rowOff>40132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88288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108712</xdr:rowOff>
    </xdr:from>
    <xdr:to>
      <xdr:col>73</xdr:col>
      <xdr:colOff>180975</xdr:colOff>
      <xdr:row>75</xdr:row>
      <xdr:rowOff>24130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7960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67564</xdr:rowOff>
    </xdr:from>
    <xdr:to>
      <xdr:col>69</xdr:col>
      <xdr:colOff>92075</xdr:colOff>
      <xdr:row>74</xdr:row>
      <xdr:rowOff>108712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7548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169435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37863</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101109</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85107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57912</xdr:rowOff>
    </xdr:from>
    <xdr:to>
      <xdr:col>69</xdr:col>
      <xdr:colOff>142875</xdr:colOff>
      <xdr:row>74</xdr:row>
      <xdr:rowOff>159512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xdr:rowOff>
    </xdr:from>
    <xdr:to>
      <xdr:col>65</xdr:col>
      <xdr:colOff>53975</xdr:colOff>
      <xdr:row>74</xdr:row>
      <xdr:rowOff>118364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128541</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800</xdr:rowOff>
    </xdr:from>
    <xdr:to>
      <xdr:col>29</xdr:col>
      <xdr:colOff>127000</xdr:colOff>
      <xdr:row>17</xdr:row>
      <xdr:rowOff>3912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963075"/>
          <a:ext cx="647700" cy="3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129913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9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800</xdr:rowOff>
    </xdr:from>
    <xdr:to>
      <xdr:col>26</xdr:col>
      <xdr:colOff>50800</xdr:colOff>
      <xdr:row>17</xdr:row>
      <xdr:rowOff>75781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63075"/>
          <a:ext cx="698500" cy="74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75781</xdr:rowOff>
    </xdr:from>
    <xdr:to>
      <xdr:col>22</xdr:col>
      <xdr:colOff>114300</xdr:colOff>
      <xdr:row>17</xdr:row>
      <xdr:rowOff>95186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8056"/>
          <a:ext cx="698500" cy="19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52222</xdr:rowOff>
    </xdr:from>
    <xdr:to>
      <xdr:col>18</xdr:col>
      <xdr:colOff>177800</xdr:colOff>
      <xdr:row>17</xdr:row>
      <xdr:rowOff>95186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14497"/>
          <a:ext cx="698500" cy="42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70244</xdr:rowOff>
    </xdr:from>
    <xdr:to>
      <xdr:col>15</xdr:col>
      <xdr:colOff>101600</xdr:colOff>
      <xdr:row>18</xdr:row>
      <xdr:rowOff>394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156621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124562</xdr:rowOff>
    </xdr:from>
    <xdr:to>
      <xdr:col>29</xdr:col>
      <xdr:colOff>177800</xdr:colOff>
      <xdr:row>17</xdr:row>
      <xdr:rowOff>54712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15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96639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121450</xdr:rowOff>
    </xdr:from>
    <xdr:to>
      <xdr:col>26</xdr:col>
      <xdr:colOff>101600</xdr:colOff>
      <xdr:row>17</xdr:row>
      <xdr:rowOff>51600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2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61777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81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24981</xdr:rowOff>
    </xdr:from>
    <xdr:to>
      <xdr:col>22</xdr:col>
      <xdr:colOff>165100</xdr:colOff>
      <xdr:row>17</xdr:row>
      <xdr:rowOff>126581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7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111358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7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44386</xdr:rowOff>
    </xdr:from>
    <xdr:to>
      <xdr:col>19</xdr:col>
      <xdr:colOff>38100</xdr:colOff>
      <xdr:row>17</xdr:row>
      <xdr:rowOff>145986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6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130763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93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1422</xdr:rowOff>
    </xdr:from>
    <xdr:to>
      <xdr:col>15</xdr:col>
      <xdr:colOff>101600</xdr:colOff>
      <xdr:row>17</xdr:row>
      <xdr:rowOff>103022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3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113199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3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148226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1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114050</xdr:rowOff>
    </xdr:from>
    <xdr:to>
      <xdr:col>29</xdr:col>
      <xdr:colOff>127000</xdr:colOff>
      <xdr:row>38</xdr:row>
      <xdr:rowOff>138049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581650"/>
          <a:ext cx="647700" cy="23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128008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5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83307</xdr:rowOff>
    </xdr:from>
    <xdr:to>
      <xdr:col>26</xdr:col>
      <xdr:colOff>50800</xdr:colOff>
      <xdr:row>38</xdr:row>
      <xdr:rowOff>114050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550907"/>
          <a:ext cx="698500" cy="30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37199</xdr:rowOff>
    </xdr:from>
    <xdr:to>
      <xdr:col>22</xdr:col>
      <xdr:colOff>114300</xdr:colOff>
      <xdr:row>38</xdr:row>
      <xdr:rowOff>83307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504799"/>
          <a:ext cx="698500" cy="46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328164</xdr:rowOff>
    </xdr:from>
    <xdr:to>
      <xdr:col>18</xdr:col>
      <xdr:colOff>177800</xdr:colOff>
      <xdr:row>38</xdr:row>
      <xdr:rowOff>37199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52864"/>
          <a:ext cx="698500" cy="51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290166</xdr:rowOff>
    </xdr:from>
    <xdr:to>
      <xdr:col>15</xdr:col>
      <xdr:colOff>101600</xdr:colOff>
      <xdr:row>38</xdr:row>
      <xdr:rowOff>48866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33643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5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87249</xdr:rowOff>
    </xdr:from>
    <xdr:to>
      <xdr:col>29</xdr:col>
      <xdr:colOff>177800</xdr:colOff>
      <xdr:row>39</xdr:row>
      <xdr:rowOff>17399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554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338726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46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63250</xdr:rowOff>
    </xdr:from>
    <xdr:to>
      <xdr:col>26</xdr:col>
      <xdr:colOff>101600</xdr:colOff>
      <xdr:row>38</xdr:row>
      <xdr:rowOff>164850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530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149627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32507</xdr:rowOff>
    </xdr:from>
    <xdr:to>
      <xdr:col>22</xdr:col>
      <xdr:colOff>165100</xdr:colOff>
      <xdr:row>38</xdr:row>
      <xdr:rowOff>134107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500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118884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86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329299</xdr:rowOff>
    </xdr:from>
    <xdr:to>
      <xdr:col>19</xdr:col>
      <xdr:colOff>38100</xdr:colOff>
      <xdr:row>38</xdr:row>
      <xdr:rowOff>87999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53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72776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4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277364</xdr:rowOff>
    </xdr:from>
    <xdr:to>
      <xdr:col>15</xdr:col>
      <xdr:colOff>101600</xdr:colOff>
      <xdr:row>38</xdr:row>
      <xdr:rowOff>36064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02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46241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7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45,262
44,907
170.11
35,665,619
33,745,617
1,591,883
17,151,027
21,365,338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83693</xdr:rowOff>
    </xdr:from>
    <xdr:to>
      <xdr:col>24</xdr:col>
      <xdr:colOff>63500</xdr:colOff>
      <xdr:row>35</xdr:row>
      <xdr:rowOff>119670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084443"/>
          <a:ext cx="838200" cy="3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83693</xdr:rowOff>
    </xdr:from>
    <xdr:to>
      <xdr:col>19</xdr:col>
      <xdr:colOff>177800</xdr:colOff>
      <xdr:row>35</xdr:row>
      <xdr:rowOff>103614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84443"/>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103614</xdr:rowOff>
    </xdr:from>
    <xdr:to>
      <xdr:col>15</xdr:col>
      <xdr:colOff>50800</xdr:colOff>
      <xdr:row>35</xdr:row>
      <xdr:rowOff>120813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04364"/>
          <a:ext cx="889000" cy="1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97627</xdr:rowOff>
    </xdr:from>
    <xdr:to>
      <xdr:col>10</xdr:col>
      <xdr:colOff>114300</xdr:colOff>
      <xdr:row>35</xdr:row>
      <xdr:rowOff>120813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98377"/>
          <a:ext cx="8890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149033</xdr:rowOff>
    </xdr:from>
    <xdr:to>
      <xdr:col>6</xdr:col>
      <xdr:colOff>38100</xdr:colOff>
      <xdr:row>36</xdr:row>
      <xdr:rowOff>79183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70310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4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68870</xdr:rowOff>
    </xdr:from>
    <xdr:to>
      <xdr:col>24</xdr:col>
      <xdr:colOff>114300</xdr:colOff>
      <xdr:row>35</xdr:row>
      <xdr:rowOff>170470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91747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2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32893</xdr:rowOff>
    </xdr:from>
    <xdr:to>
      <xdr:col>20</xdr:col>
      <xdr:colOff>38100</xdr:colOff>
      <xdr:row>35</xdr:row>
      <xdr:rowOff>134493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3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151020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0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52814</xdr:rowOff>
    </xdr:from>
    <xdr:to>
      <xdr:col>15</xdr:col>
      <xdr:colOff>101600</xdr:colOff>
      <xdr:row>35</xdr:row>
      <xdr:rowOff>154414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5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170941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2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70013</xdr:rowOff>
    </xdr:from>
    <xdr:to>
      <xdr:col>10</xdr:col>
      <xdr:colOff>165100</xdr:colOff>
      <xdr:row>36</xdr:row>
      <xdr:rowOff>163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16690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4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46827</xdr:rowOff>
    </xdr:from>
    <xdr:to>
      <xdr:col>6</xdr:col>
      <xdr:colOff>38100</xdr:colOff>
      <xdr:row>35</xdr:row>
      <xdr:rowOff>148427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4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164954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2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166483</xdr:rowOff>
    </xdr:from>
    <xdr:to>
      <xdr:col>24</xdr:col>
      <xdr:colOff>63500</xdr:colOff>
      <xdr:row>57</xdr:row>
      <xdr:rowOff>14190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67683"/>
          <a:ext cx="8382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55258</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8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14190</xdr:rowOff>
    </xdr:from>
    <xdr:to>
      <xdr:col>19</xdr:col>
      <xdr:colOff>177800</xdr:colOff>
      <xdr:row>57</xdr:row>
      <xdr:rowOff>24632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86840"/>
          <a:ext cx="889000" cy="1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21806</xdr:rowOff>
    </xdr:from>
    <xdr:to>
      <xdr:col>15</xdr:col>
      <xdr:colOff>50800</xdr:colOff>
      <xdr:row>57</xdr:row>
      <xdr:rowOff>24632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794456"/>
          <a:ext cx="889000" cy="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25194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21806</xdr:rowOff>
    </xdr:from>
    <xdr:to>
      <xdr:col>10</xdr:col>
      <xdr:colOff>114300</xdr:colOff>
      <xdr:row>57</xdr:row>
      <xdr:rowOff>31851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94456"/>
          <a:ext cx="889000" cy="1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32916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110013</xdr:rowOff>
    </xdr:from>
    <xdr:to>
      <xdr:col>6</xdr:col>
      <xdr:colOff>38100</xdr:colOff>
      <xdr:row>57</xdr:row>
      <xdr:rowOff>40163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56690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115683</xdr:rowOff>
    </xdr:from>
    <xdr:to>
      <xdr:col>24</xdr:col>
      <xdr:colOff>114300</xdr:colOff>
      <xdr:row>57</xdr:row>
      <xdr:rowOff>45833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94110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9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134840</xdr:rowOff>
    </xdr:from>
    <xdr:to>
      <xdr:col>20</xdr:col>
      <xdr:colOff>38100</xdr:colOff>
      <xdr:row>57</xdr:row>
      <xdr:rowOff>64990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3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56117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2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145282</xdr:rowOff>
    </xdr:from>
    <xdr:to>
      <xdr:col>15</xdr:col>
      <xdr:colOff>101600</xdr:colOff>
      <xdr:row>57</xdr:row>
      <xdr:rowOff>75432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4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66559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142456</xdr:rowOff>
    </xdr:from>
    <xdr:to>
      <xdr:col>10</xdr:col>
      <xdr:colOff>165100</xdr:colOff>
      <xdr:row>57</xdr:row>
      <xdr:rowOff>72606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4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63733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3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152501</xdr:rowOff>
    </xdr:from>
    <xdr:to>
      <xdr:col>6</xdr:col>
      <xdr:colOff>38100</xdr:colOff>
      <xdr:row>57</xdr:row>
      <xdr:rowOff>82651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5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73778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4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10540</xdr:rowOff>
    </xdr:from>
    <xdr:to>
      <xdr:col>24</xdr:col>
      <xdr:colOff>63500</xdr:colOff>
      <xdr:row>78</xdr:row>
      <xdr:rowOff>14404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83640"/>
          <a:ext cx="8382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14404</xdr:rowOff>
    </xdr:from>
    <xdr:to>
      <xdr:col>19</xdr:col>
      <xdr:colOff>177800</xdr:colOff>
      <xdr:row>78</xdr:row>
      <xdr:rowOff>77315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87504"/>
          <a:ext cx="889000" cy="6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45746</xdr:rowOff>
    </xdr:from>
    <xdr:to>
      <xdr:col>15</xdr:col>
      <xdr:colOff>50800</xdr:colOff>
      <xdr:row>78</xdr:row>
      <xdr:rowOff>77315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18846"/>
          <a:ext cx="8890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45746</xdr:rowOff>
    </xdr:from>
    <xdr:to>
      <xdr:col>10</xdr:col>
      <xdr:colOff>114300</xdr:colOff>
      <xdr:row>78</xdr:row>
      <xdr:rowOff>79395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18846"/>
          <a:ext cx="889000" cy="3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103302</xdr:rowOff>
    </xdr:from>
    <xdr:to>
      <xdr:col>6</xdr:col>
      <xdr:colOff>38100</xdr:colOff>
      <xdr:row>78</xdr:row>
      <xdr:rowOff>33452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49979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131190</xdr:rowOff>
    </xdr:from>
    <xdr:to>
      <xdr:col>24</xdr:col>
      <xdr:colOff>114300</xdr:colOff>
      <xdr:row>78</xdr:row>
      <xdr:rowOff>61340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109617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1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135054</xdr:rowOff>
    </xdr:from>
    <xdr:to>
      <xdr:col>20</xdr:col>
      <xdr:colOff>38100</xdr:colOff>
      <xdr:row>78</xdr:row>
      <xdr:rowOff>65204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3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56331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26515</xdr:rowOff>
    </xdr:from>
    <xdr:to>
      <xdr:col>15</xdr:col>
      <xdr:colOff>101600</xdr:colOff>
      <xdr:row>78</xdr:row>
      <xdr:rowOff>128115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119242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166396</xdr:rowOff>
    </xdr:from>
    <xdr:to>
      <xdr:col>10</xdr:col>
      <xdr:colOff>165100</xdr:colOff>
      <xdr:row>78</xdr:row>
      <xdr:rowOff>96546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87673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28595</xdr:rowOff>
    </xdr:from>
    <xdr:to>
      <xdr:col>6</xdr:col>
      <xdr:colOff>38100</xdr:colOff>
      <xdr:row>78</xdr:row>
      <xdr:rowOff>130195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121322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9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168884</xdr:rowOff>
    </xdr:from>
    <xdr:to>
      <xdr:col>24</xdr:col>
      <xdr:colOff>63500</xdr:colOff>
      <xdr:row>94</xdr:row>
      <xdr:rowOff>89993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13734"/>
          <a:ext cx="838200" cy="9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57772</xdr:rowOff>
    </xdr:from>
    <xdr:to>
      <xdr:col>19</xdr:col>
      <xdr:colOff>177800</xdr:colOff>
      <xdr:row>94</xdr:row>
      <xdr:rowOff>89993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174072"/>
          <a:ext cx="889000" cy="3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57772</xdr:rowOff>
    </xdr:from>
    <xdr:to>
      <xdr:col>15</xdr:col>
      <xdr:colOff>50800</xdr:colOff>
      <xdr:row>94</xdr:row>
      <xdr:rowOff>121450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174072"/>
          <a:ext cx="889000" cy="6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121450</xdr:rowOff>
    </xdr:from>
    <xdr:to>
      <xdr:col>10</xdr:col>
      <xdr:colOff>114300</xdr:colOff>
      <xdr:row>95</xdr:row>
      <xdr:rowOff>41593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37750"/>
          <a:ext cx="889000" cy="9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33820</xdr:rowOff>
    </xdr:from>
    <xdr:to>
      <xdr:col>6</xdr:col>
      <xdr:colOff>38100</xdr:colOff>
      <xdr:row>97</xdr:row>
      <xdr:rowOff>135420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126547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5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118084</xdr:rowOff>
    </xdr:from>
    <xdr:to>
      <xdr:col>24</xdr:col>
      <xdr:colOff>114300</xdr:colOff>
      <xdr:row>94</xdr:row>
      <xdr:rowOff>48234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6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140961</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1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39193</xdr:rowOff>
    </xdr:from>
    <xdr:to>
      <xdr:col>20</xdr:col>
      <xdr:colOff>38100</xdr:colOff>
      <xdr:row>94</xdr:row>
      <xdr:rowOff>140793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5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157320</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3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6972</xdr:rowOff>
    </xdr:from>
    <xdr:to>
      <xdr:col>15</xdr:col>
      <xdr:colOff>101600</xdr:colOff>
      <xdr:row>94</xdr:row>
      <xdr:rowOff>108572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125099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89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70650</xdr:rowOff>
    </xdr:from>
    <xdr:to>
      <xdr:col>10</xdr:col>
      <xdr:colOff>165100</xdr:colOff>
      <xdr:row>95</xdr:row>
      <xdr:rowOff>800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17327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162243</xdr:rowOff>
    </xdr:from>
    <xdr:to>
      <xdr:col>6</xdr:col>
      <xdr:colOff>38100</xdr:colOff>
      <xdr:row>95</xdr:row>
      <xdr:rowOff>92393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108920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05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5163</xdr:rowOff>
    </xdr:from>
    <xdr:to>
      <xdr:col>55</xdr:col>
      <xdr:colOff>0</xdr:colOff>
      <xdr:row>35</xdr:row>
      <xdr:rowOff>90974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005913"/>
          <a:ext cx="838200" cy="8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33100</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33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90974</xdr:rowOff>
    </xdr:from>
    <xdr:to>
      <xdr:col>50</xdr:col>
      <xdr:colOff>114300</xdr:colOff>
      <xdr:row>36</xdr:row>
      <xdr:rowOff>27715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091724"/>
          <a:ext cx="889000" cy="10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24571</xdr:rowOff>
    </xdr:from>
    <xdr:to>
      <xdr:col>45</xdr:col>
      <xdr:colOff>177800</xdr:colOff>
      <xdr:row>36</xdr:row>
      <xdr:rowOff>27715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7861300" y="6196771"/>
          <a:ext cx="889000" cy="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159748</xdr:rowOff>
    </xdr:from>
    <xdr:to>
      <xdr:col>41</xdr:col>
      <xdr:colOff>50800</xdr:colOff>
      <xdr:row>36</xdr:row>
      <xdr:rowOff>24571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160498"/>
          <a:ext cx="889000" cy="3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109565</xdr:rowOff>
    </xdr:from>
    <xdr:to>
      <xdr:col>36</xdr:col>
      <xdr:colOff>165100</xdr:colOff>
      <xdr:row>36</xdr:row>
      <xdr:rowOff>39715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1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30842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20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125813</xdr:rowOff>
    </xdr:from>
    <xdr:to>
      <xdr:col>55</xdr:col>
      <xdr:colOff>50800</xdr:colOff>
      <xdr:row>35</xdr:row>
      <xdr:rowOff>55963</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95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148690</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80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40174</xdr:rowOff>
    </xdr:from>
    <xdr:to>
      <xdr:col>50</xdr:col>
      <xdr:colOff>165100</xdr:colOff>
      <xdr:row>35</xdr:row>
      <xdr:rowOff>141774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04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158301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58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148365</xdr:rowOff>
    </xdr:from>
    <xdr:to>
      <xdr:col>46</xdr:col>
      <xdr:colOff>38100</xdr:colOff>
      <xdr:row>36</xdr:row>
      <xdr:rowOff>78515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14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69642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24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145221</xdr:rowOff>
    </xdr:from>
    <xdr:to>
      <xdr:col>41</xdr:col>
      <xdr:colOff>101600</xdr:colOff>
      <xdr:row>36</xdr:row>
      <xdr:rowOff>75371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14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66498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23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108948</xdr:rowOff>
    </xdr:from>
    <xdr:to>
      <xdr:col>36</xdr:col>
      <xdr:colOff>165100</xdr:colOff>
      <xdr:row>36</xdr:row>
      <xdr:rowOff>39098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10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55625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588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115427</xdr:rowOff>
    </xdr:from>
    <xdr:to>
      <xdr:col>55</xdr:col>
      <xdr:colOff>0</xdr:colOff>
      <xdr:row>56</xdr:row>
      <xdr:rowOff>40295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373727"/>
          <a:ext cx="838200" cy="26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143632</xdr:rowOff>
    </xdr:from>
    <xdr:to>
      <xdr:col>50</xdr:col>
      <xdr:colOff>114300</xdr:colOff>
      <xdr:row>56</xdr:row>
      <xdr:rowOff>40295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8750300" y="9573382"/>
          <a:ext cx="889000" cy="6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143632</xdr:rowOff>
    </xdr:from>
    <xdr:to>
      <xdr:col>45</xdr:col>
      <xdr:colOff>177800</xdr:colOff>
      <xdr:row>56</xdr:row>
      <xdr:rowOff>115336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573382"/>
          <a:ext cx="889000" cy="14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90332</xdr:rowOff>
    </xdr:from>
    <xdr:to>
      <xdr:col>41</xdr:col>
      <xdr:colOff>50800</xdr:colOff>
      <xdr:row>56</xdr:row>
      <xdr:rowOff>115336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972300" y="9691532"/>
          <a:ext cx="889000" cy="2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29583</xdr:rowOff>
    </xdr:from>
    <xdr:to>
      <xdr:col>36</xdr:col>
      <xdr:colOff>165100</xdr:colOff>
      <xdr:row>56</xdr:row>
      <xdr:rowOff>131183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147710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4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64627</xdr:rowOff>
    </xdr:from>
    <xdr:to>
      <xdr:col>55</xdr:col>
      <xdr:colOff>50800</xdr:colOff>
      <xdr:row>54</xdr:row>
      <xdr:rowOff>166227</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32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87504</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17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160945</xdr:rowOff>
    </xdr:from>
    <xdr:to>
      <xdr:col>50</xdr:col>
      <xdr:colOff>165100</xdr:colOff>
      <xdr:row>56</xdr:row>
      <xdr:rowOff>91095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59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107622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36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92832</xdr:rowOff>
    </xdr:from>
    <xdr:to>
      <xdr:col>46</xdr:col>
      <xdr:colOff>38100</xdr:colOff>
      <xdr:row>56</xdr:row>
      <xdr:rowOff>22982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52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39509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29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64536</xdr:rowOff>
    </xdr:from>
    <xdr:to>
      <xdr:col>41</xdr:col>
      <xdr:colOff>101600</xdr:colOff>
      <xdr:row>56</xdr:row>
      <xdr:rowOff>166136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66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157263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5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39532</xdr:rowOff>
    </xdr:from>
    <xdr:to>
      <xdr:col>36</xdr:col>
      <xdr:colOff>165100</xdr:colOff>
      <xdr:row>56</xdr:row>
      <xdr:rowOff>141132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6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132259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3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161722</xdr:rowOff>
    </xdr:from>
    <xdr:to>
      <xdr:col>55</xdr:col>
      <xdr:colOff>0</xdr:colOff>
      <xdr:row>79</xdr:row>
      <xdr:rowOff>16035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3534822"/>
          <a:ext cx="838200" cy="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30834</xdr:rowOff>
    </xdr:from>
    <xdr:to>
      <xdr:col>50</xdr:col>
      <xdr:colOff>114300</xdr:colOff>
      <xdr:row>79</xdr:row>
      <xdr:rowOff>16035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3403934"/>
          <a:ext cx="889000" cy="15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30834</xdr:rowOff>
    </xdr:from>
    <xdr:to>
      <xdr:col>45</xdr:col>
      <xdr:colOff>177800</xdr:colOff>
      <xdr:row>78</xdr:row>
      <xdr:rowOff>168939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3403934"/>
          <a:ext cx="889000" cy="13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5490</xdr:rowOff>
    </xdr:from>
    <xdr:to>
      <xdr:col>41</xdr:col>
      <xdr:colOff>50800</xdr:colOff>
      <xdr:row>78</xdr:row>
      <xdr:rowOff>168939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3207140"/>
          <a:ext cx="889000" cy="33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145083</xdr:rowOff>
    </xdr:from>
    <xdr:to>
      <xdr:col>36</xdr:col>
      <xdr:colOff>165100</xdr:colOff>
      <xdr:row>77</xdr:row>
      <xdr:rowOff>75233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66360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2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110922</xdr:rowOff>
    </xdr:from>
    <xdr:to>
      <xdr:col>55</xdr:col>
      <xdr:colOff>50800</xdr:colOff>
      <xdr:row>79</xdr:row>
      <xdr:rowOff>41072</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48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25849</xdr:rowOff>
    </xdr:from>
    <xdr:ext cx="469744"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39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136685</xdr:rowOff>
    </xdr:from>
    <xdr:to>
      <xdr:col>50</xdr:col>
      <xdr:colOff>165100</xdr:colOff>
      <xdr:row>79</xdr:row>
      <xdr:rowOff>66835</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50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57962</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60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151484</xdr:rowOff>
    </xdr:from>
    <xdr:to>
      <xdr:col>46</xdr:col>
      <xdr:colOff>38100</xdr:colOff>
      <xdr:row>78</xdr:row>
      <xdr:rowOff>81634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35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72761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4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118139</xdr:rowOff>
    </xdr:from>
    <xdr:to>
      <xdr:col>41</xdr:col>
      <xdr:colOff>101600</xdr:colOff>
      <xdr:row>79</xdr:row>
      <xdr:rowOff>48289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49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39416</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58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126140</xdr:rowOff>
    </xdr:from>
    <xdr:to>
      <xdr:col>36</xdr:col>
      <xdr:colOff>165100</xdr:colOff>
      <xdr:row>77</xdr:row>
      <xdr:rowOff>56290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15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72816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3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99558</xdr:rowOff>
    </xdr:from>
    <xdr:to>
      <xdr:col>55</xdr:col>
      <xdr:colOff>0</xdr:colOff>
      <xdr:row>96</xdr:row>
      <xdr:rowOff>22969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044408"/>
          <a:ext cx="838200" cy="43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22969</xdr:rowOff>
    </xdr:from>
    <xdr:to>
      <xdr:col>50</xdr:col>
      <xdr:colOff>114300</xdr:colOff>
      <xdr:row>96</xdr:row>
      <xdr:rowOff>29141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482169"/>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29141</xdr:rowOff>
    </xdr:from>
    <xdr:to>
      <xdr:col>45</xdr:col>
      <xdr:colOff>177800</xdr:colOff>
      <xdr:row>96</xdr:row>
      <xdr:rowOff>110798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488341"/>
          <a:ext cx="889000" cy="8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82369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110798</xdr:rowOff>
    </xdr:from>
    <xdr:to>
      <xdr:col>41</xdr:col>
      <xdr:colOff>50800</xdr:colOff>
      <xdr:row>98</xdr:row>
      <xdr:rowOff>59865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569998"/>
          <a:ext cx="889000" cy="29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153243</xdr:rowOff>
    </xdr:from>
    <xdr:to>
      <xdr:col>36</xdr:col>
      <xdr:colOff>165100</xdr:colOff>
      <xdr:row>98</xdr:row>
      <xdr:rowOff>83393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8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99920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55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48758</xdr:rowOff>
    </xdr:from>
    <xdr:to>
      <xdr:col>55</xdr:col>
      <xdr:colOff>50800</xdr:colOff>
      <xdr:row>93</xdr:row>
      <xdr:rowOff>150358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59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71635</xdr:rowOff>
    </xdr:from>
    <xdr:ext cx="599010"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584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143619</xdr:rowOff>
    </xdr:from>
    <xdr:to>
      <xdr:col>50</xdr:col>
      <xdr:colOff>165100</xdr:colOff>
      <xdr:row>96</xdr:row>
      <xdr:rowOff>73769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43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90296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20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149791</xdr:rowOff>
    </xdr:from>
    <xdr:to>
      <xdr:col>46</xdr:col>
      <xdr:colOff>38100</xdr:colOff>
      <xdr:row>96</xdr:row>
      <xdr:rowOff>79941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43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96468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59998</xdr:rowOff>
    </xdr:from>
    <xdr:to>
      <xdr:col>41</xdr:col>
      <xdr:colOff>101600</xdr:colOff>
      <xdr:row>96</xdr:row>
      <xdr:rowOff>161598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51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6675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9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9065</xdr:rowOff>
    </xdr:from>
    <xdr:to>
      <xdr:col>36</xdr:col>
      <xdr:colOff>165100</xdr:colOff>
      <xdr:row>98</xdr:row>
      <xdr:rowOff>110665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81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101792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90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2001</xdr:rowOff>
    </xdr:from>
    <xdr:to>
      <xdr:col>85</xdr:col>
      <xdr:colOff>127000</xdr:colOff>
      <xdr:row>39</xdr:row>
      <xdr:rowOff>7961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88551"/>
          <a:ext cx="8382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8304</xdr:rowOff>
    </xdr:from>
    <xdr:to>
      <xdr:col>81</xdr:col>
      <xdr:colOff>50800</xdr:colOff>
      <xdr:row>39</xdr:row>
      <xdr:rowOff>2001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23404"/>
          <a:ext cx="889000" cy="16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8304</xdr:rowOff>
    </xdr:from>
    <xdr:to>
      <xdr:col>76</xdr:col>
      <xdr:colOff>114300</xdr:colOff>
      <xdr:row>38</xdr:row>
      <xdr:rowOff>69862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23404"/>
          <a:ext cx="889000" cy="6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53693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74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69862</xdr:rowOff>
    </xdr:from>
    <xdr:to>
      <xdr:col>71</xdr:col>
      <xdr:colOff>177800</xdr:colOff>
      <xdr:row>38</xdr:row>
      <xdr:rowOff>168128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584962"/>
          <a:ext cx="889000" cy="9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72258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75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7682</xdr:rowOff>
    </xdr:from>
    <xdr:to>
      <xdr:col>67</xdr:col>
      <xdr:colOff>101600</xdr:colOff>
      <xdr:row>39</xdr:row>
      <xdr:rowOff>109282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9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100409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78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128611</xdr:rowOff>
    </xdr:from>
    <xdr:to>
      <xdr:col>85</xdr:col>
      <xdr:colOff>177800</xdr:colOff>
      <xdr:row>39</xdr:row>
      <xdr:rowOff>58761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4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43538</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122651</xdr:rowOff>
    </xdr:from>
    <xdr:to>
      <xdr:col>81</xdr:col>
      <xdr:colOff>101600</xdr:colOff>
      <xdr:row>39</xdr:row>
      <xdr:rowOff>52801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3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43928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73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128954</xdr:rowOff>
    </xdr:from>
    <xdr:to>
      <xdr:col>76</xdr:col>
      <xdr:colOff>165100</xdr:colOff>
      <xdr:row>38</xdr:row>
      <xdr:rowOff>59104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7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75631</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24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19062</xdr:rowOff>
    </xdr:from>
    <xdr:to>
      <xdr:col>72</xdr:col>
      <xdr:colOff>38100</xdr:colOff>
      <xdr:row>38</xdr:row>
      <xdr:rowOff>120662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3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137190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63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117328</xdr:rowOff>
    </xdr:from>
    <xdr:to>
      <xdr:col>67</xdr:col>
      <xdr:colOff>101600</xdr:colOff>
      <xdr:row>39</xdr:row>
      <xdr:rowOff>47478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64005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40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67976</xdr:rowOff>
    </xdr:from>
    <xdr:to>
      <xdr:col>85</xdr:col>
      <xdr:colOff>127000</xdr:colOff>
      <xdr:row>77</xdr:row>
      <xdr:rowOff>90168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69626"/>
          <a:ext cx="838200" cy="2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31579</xdr:rowOff>
    </xdr:from>
    <xdr:to>
      <xdr:col>81</xdr:col>
      <xdr:colOff>50800</xdr:colOff>
      <xdr:row>77</xdr:row>
      <xdr:rowOff>67976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33229"/>
          <a:ext cx="889000" cy="3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1887</xdr:rowOff>
    </xdr:from>
    <xdr:to>
      <xdr:col>76</xdr:col>
      <xdr:colOff>114300</xdr:colOff>
      <xdr:row>77</xdr:row>
      <xdr:rowOff>31579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03537"/>
          <a:ext cx="889000" cy="2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1887</xdr:rowOff>
    </xdr:from>
    <xdr:to>
      <xdr:col>71</xdr:col>
      <xdr:colOff>177800</xdr:colOff>
      <xdr:row>77</xdr:row>
      <xdr:rowOff>54294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03537"/>
          <a:ext cx="889000" cy="5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3645</xdr:rowOff>
    </xdr:from>
    <xdr:to>
      <xdr:col>67</xdr:col>
      <xdr:colOff>101600</xdr:colOff>
      <xdr:row>78</xdr:row>
      <xdr:rowOff>105245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96372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46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39368</xdr:rowOff>
    </xdr:from>
    <xdr:to>
      <xdr:col>85</xdr:col>
      <xdr:colOff>177800</xdr:colOff>
      <xdr:row>77</xdr:row>
      <xdr:rowOff>140968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4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62245</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9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17176</xdr:rowOff>
    </xdr:from>
    <xdr:to>
      <xdr:col>81</xdr:col>
      <xdr:colOff>101600</xdr:colOff>
      <xdr:row>77</xdr:row>
      <xdr:rowOff>118776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135303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9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152229</xdr:rowOff>
    </xdr:from>
    <xdr:to>
      <xdr:col>76</xdr:col>
      <xdr:colOff>165100</xdr:colOff>
      <xdr:row>77</xdr:row>
      <xdr:rowOff>82379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8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98906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5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122537</xdr:rowOff>
    </xdr:from>
    <xdr:to>
      <xdr:col>72</xdr:col>
      <xdr:colOff>38100</xdr:colOff>
      <xdr:row>77</xdr:row>
      <xdr:rowOff>52687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5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69214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2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3494</xdr:rowOff>
    </xdr:from>
    <xdr:to>
      <xdr:col>67</xdr:col>
      <xdr:colOff>101600</xdr:colOff>
      <xdr:row>77</xdr:row>
      <xdr:rowOff>105094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0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121621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8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51122</xdr:rowOff>
    </xdr:from>
    <xdr:to>
      <xdr:col>85</xdr:col>
      <xdr:colOff>127000</xdr:colOff>
      <xdr:row>98</xdr:row>
      <xdr:rowOff>66594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53222"/>
          <a:ext cx="838200" cy="1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151944</xdr:rowOff>
    </xdr:from>
    <xdr:to>
      <xdr:col>81</xdr:col>
      <xdr:colOff>50800</xdr:colOff>
      <xdr:row>98</xdr:row>
      <xdr:rowOff>66594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82594"/>
          <a:ext cx="889000" cy="8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151944</xdr:rowOff>
    </xdr:from>
    <xdr:to>
      <xdr:col>76</xdr:col>
      <xdr:colOff>114300</xdr:colOff>
      <xdr:row>98</xdr:row>
      <xdr:rowOff>118532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82594"/>
          <a:ext cx="889000" cy="13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31724</xdr:rowOff>
    </xdr:from>
    <xdr:to>
      <xdr:col>71</xdr:col>
      <xdr:colOff>177800</xdr:colOff>
      <xdr:row>98</xdr:row>
      <xdr:rowOff>118532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33824"/>
          <a:ext cx="889000" cy="8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156575</xdr:rowOff>
    </xdr:from>
    <xdr:to>
      <xdr:col>67</xdr:col>
      <xdr:colOff>101600</xdr:colOff>
      <xdr:row>98</xdr:row>
      <xdr:rowOff>86725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8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77852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8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322</xdr:rowOff>
    </xdr:from>
    <xdr:to>
      <xdr:col>85</xdr:col>
      <xdr:colOff>177800</xdr:colOff>
      <xdr:row>98</xdr:row>
      <xdr:rowOff>101922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0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122131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5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15794</xdr:rowOff>
    </xdr:from>
    <xdr:to>
      <xdr:col>81</xdr:col>
      <xdr:colOff>101600</xdr:colOff>
      <xdr:row>98</xdr:row>
      <xdr:rowOff>117394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108521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101144</xdr:rowOff>
    </xdr:from>
    <xdr:to>
      <xdr:col>76</xdr:col>
      <xdr:colOff>165100</xdr:colOff>
      <xdr:row>98</xdr:row>
      <xdr:rowOff>31294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3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47821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67732</xdr:rowOff>
    </xdr:from>
    <xdr:to>
      <xdr:col>72</xdr:col>
      <xdr:colOff>38100</xdr:colOff>
      <xdr:row>98</xdr:row>
      <xdr:rowOff>169332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6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160459</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96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152374</xdr:rowOff>
    </xdr:from>
    <xdr:to>
      <xdr:col>67</xdr:col>
      <xdr:colOff>101600</xdr:colOff>
      <xdr:row>98</xdr:row>
      <xdr:rowOff>82524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8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99051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5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137231</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2331"/>
          <a:ext cx="8382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137231</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52331"/>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117023</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32123"/>
          <a:ext cx="889000" cy="2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130825</xdr:rowOff>
    </xdr:from>
    <xdr:to>
      <xdr:col>98</xdr:col>
      <xdr:colOff>38100</xdr:colOff>
      <xdr:row>38</xdr:row>
      <xdr:rowOff>60975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77502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86431</xdr:rowOff>
    </xdr:from>
    <xdr:to>
      <xdr:col>112</xdr:col>
      <xdr:colOff>38100</xdr:colOff>
      <xdr:row>39</xdr:row>
      <xdr:rowOff>16581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7708</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66333" y="66942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66223</xdr:rowOff>
    </xdr:from>
    <xdr:to>
      <xdr:col>98</xdr:col>
      <xdr:colOff>38100</xdr:colOff>
      <xdr:row>38</xdr:row>
      <xdr:rowOff>167823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8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158950</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674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44765</xdr:rowOff>
    </xdr:from>
    <xdr:to>
      <xdr:col>116</xdr:col>
      <xdr:colOff>63500</xdr:colOff>
      <xdr:row>59</xdr:row>
      <xdr:rowOff>81179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160315"/>
          <a:ext cx="838200" cy="3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81179</xdr:rowOff>
    </xdr:from>
    <xdr:to>
      <xdr:col>111</xdr:col>
      <xdr:colOff>177800</xdr:colOff>
      <xdr:row>59</xdr:row>
      <xdr:rowOff>81538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96729"/>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22037</xdr:rowOff>
    </xdr:from>
    <xdr:to>
      <xdr:col>107</xdr:col>
      <xdr:colOff>50800</xdr:colOff>
      <xdr:row>59</xdr:row>
      <xdr:rowOff>81538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37587"/>
          <a:ext cx="889000" cy="5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22037</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37587"/>
          <a:ext cx="889000" cy="7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72017</xdr:rowOff>
    </xdr:from>
    <xdr:to>
      <xdr:col>98</xdr:col>
      <xdr:colOff>38100</xdr:colOff>
      <xdr:row>59</xdr:row>
      <xdr:rowOff>2167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18694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165415</xdr:rowOff>
    </xdr:from>
    <xdr:to>
      <xdr:col>116</xdr:col>
      <xdr:colOff>114300</xdr:colOff>
      <xdr:row>59</xdr:row>
      <xdr:rowOff>95565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80342</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2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30379</xdr:rowOff>
    </xdr:from>
    <xdr:to>
      <xdr:col>112</xdr:col>
      <xdr:colOff>38100</xdr:colOff>
      <xdr:row>59</xdr:row>
      <xdr:rowOff>131979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4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123106</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38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30738</xdr:rowOff>
    </xdr:from>
    <xdr:to>
      <xdr:col>107</xdr:col>
      <xdr:colOff>101600</xdr:colOff>
      <xdr:row>59</xdr:row>
      <xdr:rowOff>132338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4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123465</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39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142687</xdr:rowOff>
    </xdr:from>
    <xdr:to>
      <xdr:col>102</xdr:col>
      <xdr:colOff>165100</xdr:colOff>
      <xdr:row>59</xdr:row>
      <xdr:rowOff>72837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8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63964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17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28046</xdr:rowOff>
    </xdr:from>
    <xdr:to>
      <xdr:col>116</xdr:col>
      <xdr:colOff>63500</xdr:colOff>
      <xdr:row>75</xdr:row>
      <xdr:rowOff>43982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886796"/>
          <a:ext cx="838200" cy="1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17775</xdr:rowOff>
    </xdr:from>
    <xdr:to>
      <xdr:col>111</xdr:col>
      <xdr:colOff>177800</xdr:colOff>
      <xdr:row>75</xdr:row>
      <xdr:rowOff>28046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2533625"/>
          <a:ext cx="889000" cy="35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17775</xdr:rowOff>
    </xdr:from>
    <xdr:to>
      <xdr:col>107</xdr:col>
      <xdr:colOff>50800</xdr:colOff>
      <xdr:row>73</xdr:row>
      <xdr:rowOff>19048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533625"/>
          <a:ext cx="8890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19048</xdr:rowOff>
    </xdr:from>
    <xdr:to>
      <xdr:col>102</xdr:col>
      <xdr:colOff>114300</xdr:colOff>
      <xdr:row>73</xdr:row>
      <xdr:rowOff>22527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534898"/>
          <a:ext cx="8890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73714</xdr:rowOff>
    </xdr:from>
    <xdr:to>
      <xdr:col>98</xdr:col>
      <xdr:colOff>38100</xdr:colOff>
      <xdr:row>76</xdr:row>
      <xdr:rowOff>3863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166442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0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164632</xdr:rowOff>
    </xdr:from>
    <xdr:to>
      <xdr:col>116</xdr:col>
      <xdr:colOff>114300</xdr:colOff>
      <xdr:row>75</xdr:row>
      <xdr:rowOff>94782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85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16059</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70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148696</xdr:rowOff>
    </xdr:from>
    <xdr:to>
      <xdr:col>112</xdr:col>
      <xdr:colOff>38100</xdr:colOff>
      <xdr:row>75</xdr:row>
      <xdr:rowOff>78846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83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95373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1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138425</xdr:rowOff>
    </xdr:from>
    <xdr:to>
      <xdr:col>107</xdr:col>
      <xdr:colOff>101600</xdr:colOff>
      <xdr:row>73</xdr:row>
      <xdr:rowOff>68575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48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85102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139698</xdr:rowOff>
    </xdr:from>
    <xdr:to>
      <xdr:col>102</xdr:col>
      <xdr:colOff>165100</xdr:colOff>
      <xdr:row>73</xdr:row>
      <xdr:rowOff>69848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48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86375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25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143177</xdr:rowOff>
    </xdr:from>
    <xdr:to>
      <xdr:col>98</xdr:col>
      <xdr:colOff>38100</xdr:colOff>
      <xdr:row>73</xdr:row>
      <xdr:rowOff>73327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48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89854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26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年の合併以降、定員適正化計画に基づき人員削減に取組んだ結果、住民一人当たりの人件費は</a:t>
          </a:r>
          <a:r>
            <a:rPr kumimoji="1" lang="en-US" altLang="ja-JP" sz="1300">
              <a:latin typeface="ＭＳ Ｐゴシック" panose="020B0600070205080204" pitchFamily="50" charset="-128"/>
              <a:ea typeface="ＭＳ Ｐゴシック" panose="020B0600070205080204" pitchFamily="50" charset="-128"/>
            </a:rPr>
            <a:t>91,090</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％の減となっている。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93,541</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19.1</a:t>
          </a:r>
          <a:r>
            <a:rPr kumimoji="1" lang="ja-JP" altLang="en-US" sz="1300">
              <a:latin typeface="ＭＳ Ｐゴシック" panose="020B0600070205080204" pitchFamily="50" charset="-128"/>
              <a:ea typeface="ＭＳ Ｐゴシック" panose="020B0600070205080204" pitchFamily="50" charset="-128"/>
            </a:rPr>
            <a:t>％の増となっている。これは、一部事務組合負担金やふるさと応援寄附報償金の増が主な要因であるが、引き続き、政策評価制度における点検・評価の実施により補助金等の見直しを行うとともに、明確な基準設定を行うなど、経費の縮減に努める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155,309</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60.5</a:t>
          </a:r>
          <a:r>
            <a:rPr kumimoji="1" lang="ja-JP" altLang="en-US" sz="1300">
              <a:latin typeface="ＭＳ Ｐゴシック" panose="020B0600070205080204" pitchFamily="50" charset="-128"/>
              <a:ea typeface="ＭＳ Ｐゴシック" panose="020B0600070205080204" pitchFamily="50" charset="-128"/>
            </a:rPr>
            <a:t>％の増となっている。これは、し尿処理施設整備事業や有家小学校校舎建設事業などの大型事業によるものであるが、令和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年度以降も自転車歩行者専用道路整備事業などの大型事業を控えていることから、今後、更に事業の取捨選択を徹底していくことで、事業費の減少を目指すこととしている。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107,667</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％の減となっている。これは、後年度の財政負担軽減のため、繰上償還を実施してきた効果であり、引き続き令和４年度まで計画的に繰上償還を実施し、財政基盤の強化及び健全化に取組むこととしている。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45,262
44,907
170.11
35,665,619
33,745,617
1,591,883
17,151,027
21,365,338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147701</xdr:rowOff>
    </xdr:from>
    <xdr:to>
      <xdr:col>24</xdr:col>
      <xdr:colOff>63500</xdr:colOff>
      <xdr:row>36</xdr:row>
      <xdr:rowOff>164274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19901"/>
          <a:ext cx="8382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109110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81597</xdr:rowOff>
    </xdr:from>
    <xdr:to>
      <xdr:col>19</xdr:col>
      <xdr:colOff>177800</xdr:colOff>
      <xdr:row>36</xdr:row>
      <xdr:rowOff>164274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53797"/>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27957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152464</xdr:rowOff>
    </xdr:from>
    <xdr:to>
      <xdr:col>15</xdr:col>
      <xdr:colOff>50800</xdr:colOff>
      <xdr:row>36</xdr:row>
      <xdr:rowOff>81597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53214"/>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152464</xdr:rowOff>
    </xdr:from>
    <xdr:to>
      <xdr:col>10</xdr:col>
      <xdr:colOff>114300</xdr:colOff>
      <xdr:row>36</xdr:row>
      <xdr:rowOff>48641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53214"/>
          <a:ext cx="889000" cy="6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39197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67183</xdr:rowOff>
    </xdr:from>
    <xdr:to>
      <xdr:col>6</xdr:col>
      <xdr:colOff>38100</xdr:colOff>
      <xdr:row>35</xdr:row>
      <xdr:rowOff>168783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13860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96901</xdr:rowOff>
    </xdr:from>
    <xdr:to>
      <xdr:col>24</xdr:col>
      <xdr:colOff>114300</xdr:colOff>
      <xdr:row>37</xdr:row>
      <xdr:rowOff>27051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75328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113474</xdr:rowOff>
    </xdr:from>
    <xdr:to>
      <xdr:col>20</xdr:col>
      <xdr:colOff>38100</xdr:colOff>
      <xdr:row>37</xdr:row>
      <xdr:rowOff>43624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34751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30797</xdr:rowOff>
    </xdr:from>
    <xdr:to>
      <xdr:col>15</xdr:col>
      <xdr:colOff>101600</xdr:colOff>
      <xdr:row>36</xdr:row>
      <xdr:rowOff>132397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123524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101664</xdr:rowOff>
    </xdr:from>
    <xdr:to>
      <xdr:col>10</xdr:col>
      <xdr:colOff>165100</xdr:colOff>
      <xdr:row>36</xdr:row>
      <xdr:rowOff>31814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0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22941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9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169291</xdr:rowOff>
    </xdr:from>
    <xdr:to>
      <xdr:col>6</xdr:col>
      <xdr:colOff>38100</xdr:colOff>
      <xdr:row>36</xdr:row>
      <xdr:rowOff>99441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90568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6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108692</xdr:rowOff>
    </xdr:from>
    <xdr:to>
      <xdr:col>24</xdr:col>
      <xdr:colOff>63500</xdr:colOff>
      <xdr:row>58</xdr:row>
      <xdr:rowOff>25753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81342"/>
          <a:ext cx="838200" cy="8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115090</xdr:rowOff>
    </xdr:from>
    <xdr:to>
      <xdr:col>19</xdr:col>
      <xdr:colOff>177800</xdr:colOff>
      <xdr:row>58</xdr:row>
      <xdr:rowOff>25753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87740"/>
          <a:ext cx="889000" cy="8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45910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115090</xdr:rowOff>
    </xdr:from>
    <xdr:to>
      <xdr:col>15</xdr:col>
      <xdr:colOff>50800</xdr:colOff>
      <xdr:row>58</xdr:row>
      <xdr:rowOff>47127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87740"/>
          <a:ext cx="889000" cy="10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165467</xdr:rowOff>
    </xdr:from>
    <xdr:to>
      <xdr:col>10</xdr:col>
      <xdr:colOff>114300</xdr:colOff>
      <xdr:row>58</xdr:row>
      <xdr:rowOff>47127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38117"/>
          <a:ext cx="889000" cy="5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58574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107368</xdr:rowOff>
    </xdr:from>
    <xdr:to>
      <xdr:col>6</xdr:col>
      <xdr:colOff>38100</xdr:colOff>
      <xdr:row>58</xdr:row>
      <xdr:rowOff>37518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8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54045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65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57892</xdr:rowOff>
    </xdr:from>
    <xdr:to>
      <xdr:col>24</xdr:col>
      <xdr:colOff>114300</xdr:colOff>
      <xdr:row>57</xdr:row>
      <xdr:rowOff>159492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3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80769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8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146403</xdr:rowOff>
    </xdr:from>
    <xdr:to>
      <xdr:col>20</xdr:col>
      <xdr:colOff>38100</xdr:colOff>
      <xdr:row>58</xdr:row>
      <xdr:rowOff>76553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1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67680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1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64290</xdr:rowOff>
    </xdr:from>
    <xdr:to>
      <xdr:col>15</xdr:col>
      <xdr:colOff>101600</xdr:colOff>
      <xdr:row>57</xdr:row>
      <xdr:rowOff>165890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3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10967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12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167777</xdr:rowOff>
    </xdr:from>
    <xdr:to>
      <xdr:col>10</xdr:col>
      <xdr:colOff>165100</xdr:colOff>
      <xdr:row>58</xdr:row>
      <xdr:rowOff>97927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4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89054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3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114667</xdr:rowOff>
    </xdr:from>
    <xdr:to>
      <xdr:col>6</xdr:col>
      <xdr:colOff>38100</xdr:colOff>
      <xdr:row>58</xdr:row>
      <xdr:rowOff>44817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8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35944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8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164846</xdr:rowOff>
    </xdr:from>
    <xdr:to>
      <xdr:col>24</xdr:col>
      <xdr:colOff>63500</xdr:colOff>
      <xdr:row>74</xdr:row>
      <xdr:rowOff>54844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80696"/>
          <a:ext cx="838200" cy="6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10876</xdr:rowOff>
    </xdr:from>
    <xdr:to>
      <xdr:col>19</xdr:col>
      <xdr:colOff>177800</xdr:colOff>
      <xdr:row>74</xdr:row>
      <xdr:rowOff>54844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698176"/>
          <a:ext cx="889000" cy="4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10876</xdr:rowOff>
    </xdr:from>
    <xdr:to>
      <xdr:col>15</xdr:col>
      <xdr:colOff>50800</xdr:colOff>
      <xdr:row>74</xdr:row>
      <xdr:rowOff>83289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98176"/>
          <a:ext cx="889000" cy="7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83289</xdr:rowOff>
    </xdr:from>
    <xdr:to>
      <xdr:col>10</xdr:col>
      <xdr:colOff>114300</xdr:colOff>
      <xdr:row>74</xdr:row>
      <xdr:rowOff>130282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70589"/>
          <a:ext cx="889000" cy="4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72090</xdr:rowOff>
    </xdr:from>
    <xdr:to>
      <xdr:col>6</xdr:col>
      <xdr:colOff>38100</xdr:colOff>
      <xdr:row>77</xdr:row>
      <xdr:rowOff>2240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164817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9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114046</xdr:rowOff>
    </xdr:from>
    <xdr:to>
      <xdr:col>24</xdr:col>
      <xdr:colOff>114300</xdr:colOff>
      <xdr:row>74</xdr:row>
      <xdr:rowOff>44196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2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136923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81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4044</xdr:rowOff>
    </xdr:from>
    <xdr:to>
      <xdr:col>20</xdr:col>
      <xdr:colOff>38100</xdr:colOff>
      <xdr:row>74</xdr:row>
      <xdr:rowOff>105644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122171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6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131526</xdr:rowOff>
    </xdr:from>
    <xdr:to>
      <xdr:col>15</xdr:col>
      <xdr:colOff>101600</xdr:colOff>
      <xdr:row>74</xdr:row>
      <xdr:rowOff>61676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78203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2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32489</xdr:rowOff>
    </xdr:from>
    <xdr:to>
      <xdr:col>10</xdr:col>
      <xdr:colOff>165100</xdr:colOff>
      <xdr:row>74</xdr:row>
      <xdr:rowOff>134089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1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150616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9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79482</xdr:rowOff>
    </xdr:from>
    <xdr:to>
      <xdr:col>6</xdr:col>
      <xdr:colOff>38100</xdr:colOff>
      <xdr:row>75</xdr:row>
      <xdr:rowOff>9632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6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26159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32829</xdr:rowOff>
    </xdr:from>
    <xdr:to>
      <xdr:col>24</xdr:col>
      <xdr:colOff>63500</xdr:colOff>
      <xdr:row>96</xdr:row>
      <xdr:rowOff>93551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320579"/>
          <a:ext cx="838200" cy="23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67681</xdr:rowOff>
    </xdr:from>
    <xdr:to>
      <xdr:col>19</xdr:col>
      <xdr:colOff>177800</xdr:colOff>
      <xdr:row>96</xdr:row>
      <xdr:rowOff>93551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526881"/>
          <a:ext cx="8890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67681</xdr:rowOff>
    </xdr:from>
    <xdr:to>
      <xdr:col>15</xdr:col>
      <xdr:colOff>50800</xdr:colOff>
      <xdr:row>96</xdr:row>
      <xdr:rowOff>83531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526881"/>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76939</xdr:rowOff>
    </xdr:from>
    <xdr:to>
      <xdr:col>10</xdr:col>
      <xdr:colOff>114300</xdr:colOff>
      <xdr:row>96</xdr:row>
      <xdr:rowOff>83531</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536139"/>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136734</xdr:rowOff>
    </xdr:from>
    <xdr:to>
      <xdr:col>6</xdr:col>
      <xdr:colOff>38100</xdr:colOff>
      <xdr:row>97</xdr:row>
      <xdr:rowOff>66884</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58011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153479</xdr:rowOff>
    </xdr:from>
    <xdr:to>
      <xdr:col>24</xdr:col>
      <xdr:colOff>114300</xdr:colOff>
      <xdr:row>95</xdr:row>
      <xdr:rowOff>83629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26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4906</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12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42751</xdr:rowOff>
    </xdr:from>
    <xdr:to>
      <xdr:col>20</xdr:col>
      <xdr:colOff>38100</xdr:colOff>
      <xdr:row>96</xdr:row>
      <xdr:rowOff>144351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50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160878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27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16881</xdr:rowOff>
    </xdr:from>
    <xdr:to>
      <xdr:col>15</xdr:col>
      <xdr:colOff>101600</xdr:colOff>
      <xdr:row>96</xdr:row>
      <xdr:rowOff>118481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47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135008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25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32731</xdr:rowOff>
    </xdr:from>
    <xdr:to>
      <xdr:col>10</xdr:col>
      <xdr:colOff>165100</xdr:colOff>
      <xdr:row>96</xdr:row>
      <xdr:rowOff>134331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49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150858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26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26139</xdr:rowOff>
    </xdr:from>
    <xdr:to>
      <xdr:col>6</xdr:col>
      <xdr:colOff>38100</xdr:colOff>
      <xdr:row>96</xdr:row>
      <xdr:rowOff>127739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4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144266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26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156682</xdr:rowOff>
    </xdr:from>
    <xdr:to>
      <xdr:col>55</xdr:col>
      <xdr:colOff>0</xdr:colOff>
      <xdr:row>39</xdr:row>
      <xdr:rowOff>96593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671782"/>
          <a:ext cx="838200" cy="1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3846</xdr:rowOff>
    </xdr:from>
    <xdr:to>
      <xdr:col>50</xdr:col>
      <xdr:colOff>114300</xdr:colOff>
      <xdr:row>38</xdr:row>
      <xdr:rowOff>156682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347496"/>
          <a:ext cx="889000" cy="32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154722</xdr:rowOff>
    </xdr:from>
    <xdr:to>
      <xdr:col>45</xdr:col>
      <xdr:colOff>177800</xdr:colOff>
      <xdr:row>37</xdr:row>
      <xdr:rowOff>3846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32692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63735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154722</xdr:rowOff>
    </xdr:from>
    <xdr:to>
      <xdr:col>41</xdr:col>
      <xdr:colOff>50800</xdr:colOff>
      <xdr:row>37</xdr:row>
      <xdr:rowOff>154722</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326922"/>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63408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155521</xdr:rowOff>
    </xdr:from>
    <xdr:to>
      <xdr:col>36</xdr:col>
      <xdr:colOff>165100</xdr:colOff>
      <xdr:row>37</xdr:row>
      <xdr:rowOff>85671</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102198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10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45793</xdr:rowOff>
    </xdr:from>
    <xdr:to>
      <xdr:col>55</xdr:col>
      <xdr:colOff>50800</xdr:colOff>
      <xdr:row>39</xdr:row>
      <xdr:rowOff>147393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132170</xdr:rowOff>
    </xdr:from>
    <xdr:ext cx="249299"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647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105882</xdr:rowOff>
    </xdr:from>
    <xdr:to>
      <xdr:col>50</xdr:col>
      <xdr:colOff>165100</xdr:colOff>
      <xdr:row>39</xdr:row>
      <xdr:rowOff>36032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62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27159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713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124496</xdr:rowOff>
    </xdr:from>
    <xdr:to>
      <xdr:col>46</xdr:col>
      <xdr:colOff>38100</xdr:colOff>
      <xdr:row>37</xdr:row>
      <xdr:rowOff>54646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29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71173</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15428" y="607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103922</xdr:rowOff>
    </xdr:from>
    <xdr:to>
      <xdr:col>41</xdr:col>
      <xdr:colOff>101600</xdr:colOff>
      <xdr:row>37</xdr:row>
      <xdr:rowOff>34072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27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50599</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26428" y="605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103922</xdr:rowOff>
    </xdr:from>
    <xdr:to>
      <xdr:col>36</xdr:col>
      <xdr:colOff>165100</xdr:colOff>
      <xdr:row>38</xdr:row>
      <xdr:rowOff>34072</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44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25199</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540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118021</xdr:rowOff>
    </xdr:from>
    <xdr:to>
      <xdr:col>55</xdr:col>
      <xdr:colOff>0</xdr:colOff>
      <xdr:row>56</xdr:row>
      <xdr:rowOff>133223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719221"/>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118021</xdr:rowOff>
    </xdr:from>
    <xdr:to>
      <xdr:col>50</xdr:col>
      <xdr:colOff>114300</xdr:colOff>
      <xdr:row>56</xdr:row>
      <xdr:rowOff>144526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9719221"/>
          <a:ext cx="889000" cy="2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144526</xdr:rowOff>
    </xdr:from>
    <xdr:to>
      <xdr:col>45</xdr:col>
      <xdr:colOff>177800</xdr:colOff>
      <xdr:row>57</xdr:row>
      <xdr:rowOff>3251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745726"/>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3251</xdr:rowOff>
    </xdr:from>
    <xdr:to>
      <xdr:col>41</xdr:col>
      <xdr:colOff>50800</xdr:colOff>
      <xdr:row>57</xdr:row>
      <xdr:rowOff>10630</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9775901"/>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84786</xdr:rowOff>
    </xdr:from>
    <xdr:to>
      <xdr:col>36</xdr:col>
      <xdr:colOff>165100</xdr:colOff>
      <xdr:row>57</xdr:row>
      <xdr:rowOff>14936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31463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46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82423</xdr:rowOff>
    </xdr:from>
    <xdr:to>
      <xdr:col>55</xdr:col>
      <xdr:colOff>50800</xdr:colOff>
      <xdr:row>57</xdr:row>
      <xdr:rowOff>12573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6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60850</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6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67221</xdr:rowOff>
    </xdr:from>
    <xdr:to>
      <xdr:col>50</xdr:col>
      <xdr:colOff>165100</xdr:colOff>
      <xdr:row>56</xdr:row>
      <xdr:rowOff>168821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159948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76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93726</xdr:rowOff>
    </xdr:from>
    <xdr:to>
      <xdr:col>46</xdr:col>
      <xdr:colOff>38100</xdr:colOff>
      <xdr:row>57</xdr:row>
      <xdr:rowOff>23876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69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15003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7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123901</xdr:rowOff>
    </xdr:from>
    <xdr:to>
      <xdr:col>41</xdr:col>
      <xdr:colOff>101600</xdr:colOff>
      <xdr:row>57</xdr:row>
      <xdr:rowOff>54051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72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45178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8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131280</xdr:rowOff>
    </xdr:from>
    <xdr:to>
      <xdr:col>36</xdr:col>
      <xdr:colOff>165100</xdr:colOff>
      <xdr:row>57</xdr:row>
      <xdr:rowOff>61430</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73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52557</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82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104259</xdr:rowOff>
    </xdr:from>
    <xdr:to>
      <xdr:col>55</xdr:col>
      <xdr:colOff>0</xdr:colOff>
      <xdr:row>78</xdr:row>
      <xdr:rowOff>136858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477359"/>
          <a:ext cx="838200" cy="3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136858</xdr:rowOff>
    </xdr:from>
    <xdr:to>
      <xdr:col>50</xdr:col>
      <xdr:colOff>114300</xdr:colOff>
      <xdr:row>78</xdr:row>
      <xdr:rowOff>152502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509958"/>
          <a:ext cx="889000" cy="1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143663</xdr:rowOff>
    </xdr:from>
    <xdr:to>
      <xdr:col>45</xdr:col>
      <xdr:colOff>177800</xdr:colOff>
      <xdr:row>78</xdr:row>
      <xdr:rowOff>152502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516763"/>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128774</xdr:rowOff>
    </xdr:from>
    <xdr:to>
      <xdr:col>41</xdr:col>
      <xdr:colOff>50800</xdr:colOff>
      <xdr:row>78</xdr:row>
      <xdr:rowOff>143663</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501874"/>
          <a:ext cx="889000" cy="1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43659</xdr:rowOff>
    </xdr:from>
    <xdr:to>
      <xdr:col>36</xdr:col>
      <xdr:colOff>165100</xdr:colOff>
      <xdr:row>78</xdr:row>
      <xdr:rowOff>145259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161786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9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53459</xdr:rowOff>
    </xdr:from>
    <xdr:to>
      <xdr:col>55</xdr:col>
      <xdr:colOff>50800</xdr:colOff>
      <xdr:row>78</xdr:row>
      <xdr:rowOff>155059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2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149973</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5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86058</xdr:rowOff>
    </xdr:from>
    <xdr:to>
      <xdr:col>50</xdr:col>
      <xdr:colOff>165100</xdr:colOff>
      <xdr:row>79</xdr:row>
      <xdr:rowOff>16208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5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7335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55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101702</xdr:rowOff>
    </xdr:from>
    <xdr:to>
      <xdr:col>46</xdr:col>
      <xdr:colOff>38100</xdr:colOff>
      <xdr:row>79</xdr:row>
      <xdr:rowOff>31852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47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22979</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515428" y="1356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92863</xdr:rowOff>
    </xdr:from>
    <xdr:to>
      <xdr:col>41</xdr:col>
      <xdr:colOff>101600</xdr:colOff>
      <xdr:row>79</xdr:row>
      <xdr:rowOff>23013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6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14140</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626428" y="1355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77974</xdr:rowOff>
    </xdr:from>
    <xdr:to>
      <xdr:col>36</xdr:col>
      <xdr:colOff>165100</xdr:colOff>
      <xdr:row>79</xdr:row>
      <xdr:rowOff>8124</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45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170701</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54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110782</xdr:rowOff>
    </xdr:from>
    <xdr:to>
      <xdr:col>55</xdr:col>
      <xdr:colOff>0</xdr:colOff>
      <xdr:row>96</xdr:row>
      <xdr:rowOff>126585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9639300" y="16569982"/>
          <a:ext cx="838200" cy="1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63640</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110782</xdr:rowOff>
    </xdr:from>
    <xdr:to>
      <xdr:col>50</xdr:col>
      <xdr:colOff>114300</xdr:colOff>
      <xdr:row>96</xdr:row>
      <xdr:rowOff>124346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569982"/>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168349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116887</xdr:rowOff>
    </xdr:from>
    <xdr:to>
      <xdr:col>45</xdr:col>
      <xdr:colOff>177800</xdr:colOff>
      <xdr:row>96</xdr:row>
      <xdr:rowOff>124346</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6576087"/>
          <a:ext cx="889000" cy="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86694</xdr:rowOff>
    </xdr:from>
    <xdr:to>
      <xdr:col>41</xdr:col>
      <xdr:colOff>50800</xdr:colOff>
      <xdr:row>96</xdr:row>
      <xdr:rowOff>116887</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6972300" y="16545894"/>
          <a:ext cx="889000" cy="3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72450</xdr:rowOff>
    </xdr:from>
    <xdr:to>
      <xdr:col>36</xdr:col>
      <xdr:colOff>165100</xdr:colOff>
      <xdr:row>97</xdr:row>
      <xdr:rowOff>2600</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53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165177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2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75785</xdr:rowOff>
    </xdr:from>
    <xdr:to>
      <xdr:col>55</xdr:col>
      <xdr:colOff>50800</xdr:colOff>
      <xdr:row>97</xdr:row>
      <xdr:rowOff>5935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53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98662</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38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59982</xdr:rowOff>
    </xdr:from>
    <xdr:to>
      <xdr:col>50</xdr:col>
      <xdr:colOff>165100</xdr:colOff>
      <xdr:row>96</xdr:row>
      <xdr:rowOff>161582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5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6659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29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73546</xdr:rowOff>
    </xdr:from>
    <xdr:to>
      <xdr:col>46</xdr:col>
      <xdr:colOff>38100</xdr:colOff>
      <xdr:row>97</xdr:row>
      <xdr:rowOff>3696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53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166273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62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66087</xdr:rowOff>
    </xdr:from>
    <xdr:to>
      <xdr:col>41</xdr:col>
      <xdr:colOff>101600</xdr:colOff>
      <xdr:row>96</xdr:row>
      <xdr:rowOff>167687</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52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12764</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30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35894</xdr:rowOff>
    </xdr:from>
    <xdr:to>
      <xdr:col>36</xdr:col>
      <xdr:colOff>165100</xdr:colOff>
      <xdr:row>96</xdr:row>
      <xdr:rowOff>137494</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49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154021</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27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136976</xdr:rowOff>
    </xdr:from>
    <xdr:to>
      <xdr:col>85</xdr:col>
      <xdr:colOff>127000</xdr:colOff>
      <xdr:row>36</xdr:row>
      <xdr:rowOff>137033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5481300" y="6309176"/>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56265</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057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3283</xdr:rowOff>
    </xdr:from>
    <xdr:to>
      <xdr:col>81</xdr:col>
      <xdr:colOff>50800</xdr:colOff>
      <xdr:row>36</xdr:row>
      <xdr:rowOff>136976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4592300" y="6175483"/>
          <a:ext cx="889000" cy="13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3283</xdr:rowOff>
    </xdr:from>
    <xdr:to>
      <xdr:col>76</xdr:col>
      <xdr:colOff>114300</xdr:colOff>
      <xdr:row>37</xdr:row>
      <xdr:rowOff>8103</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6175483"/>
          <a:ext cx="889000" cy="17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145813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99028</xdr:rowOff>
    </xdr:from>
    <xdr:to>
      <xdr:col>71</xdr:col>
      <xdr:colOff>177800</xdr:colOff>
      <xdr:row>37</xdr:row>
      <xdr:rowOff>8103</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6271228"/>
          <a:ext cx="889000" cy="8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52572</xdr:rowOff>
    </xdr:from>
    <xdr:to>
      <xdr:col>67</xdr:col>
      <xdr:colOff>101600</xdr:colOff>
      <xdr:row>36</xdr:row>
      <xdr:rowOff>154172</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145299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1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86233</xdr:rowOff>
    </xdr:from>
    <xdr:to>
      <xdr:col>85</xdr:col>
      <xdr:colOff>177800</xdr:colOff>
      <xdr:row>37</xdr:row>
      <xdr:rowOff>16383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2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64660</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623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86176</xdr:rowOff>
    </xdr:from>
    <xdr:to>
      <xdr:col>81</xdr:col>
      <xdr:colOff>101600</xdr:colOff>
      <xdr:row>37</xdr:row>
      <xdr:rowOff>16326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25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7453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635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123933</xdr:rowOff>
    </xdr:from>
    <xdr:to>
      <xdr:col>76</xdr:col>
      <xdr:colOff>165100</xdr:colOff>
      <xdr:row>36</xdr:row>
      <xdr:rowOff>54083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12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70610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589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128753</xdr:rowOff>
    </xdr:from>
    <xdr:to>
      <xdr:col>72</xdr:col>
      <xdr:colOff>38100</xdr:colOff>
      <xdr:row>37</xdr:row>
      <xdr:rowOff>58903</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3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50030</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39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48228</xdr:rowOff>
    </xdr:from>
    <xdr:to>
      <xdr:col>67</xdr:col>
      <xdr:colOff>101600</xdr:colOff>
      <xdr:row>36</xdr:row>
      <xdr:rowOff>149828</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22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166355</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599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154422</xdr:rowOff>
    </xdr:from>
    <xdr:to>
      <xdr:col>85</xdr:col>
      <xdr:colOff>127000</xdr:colOff>
      <xdr:row>55</xdr:row>
      <xdr:rowOff>171079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412722"/>
          <a:ext cx="838200" cy="18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150072</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57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171079</xdr:rowOff>
    </xdr:from>
    <xdr:to>
      <xdr:col>81</xdr:col>
      <xdr:colOff>50800</xdr:colOff>
      <xdr:row>56</xdr:row>
      <xdr:rowOff>40282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600829"/>
          <a:ext cx="889000" cy="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144677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40282</xdr:rowOff>
    </xdr:from>
    <xdr:to>
      <xdr:col>76</xdr:col>
      <xdr:colOff>114300</xdr:colOff>
      <xdr:row>56</xdr:row>
      <xdr:rowOff>143144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641482"/>
          <a:ext cx="889000" cy="10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114112</xdr:rowOff>
    </xdr:from>
    <xdr:to>
      <xdr:col>71</xdr:col>
      <xdr:colOff>177800</xdr:colOff>
      <xdr:row>56</xdr:row>
      <xdr:rowOff>143144</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715312"/>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41633</xdr:rowOff>
    </xdr:from>
    <xdr:to>
      <xdr:col>67</xdr:col>
      <xdr:colOff>101600</xdr:colOff>
      <xdr:row>56</xdr:row>
      <xdr:rowOff>143233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159760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103622</xdr:rowOff>
    </xdr:from>
    <xdr:to>
      <xdr:col>85</xdr:col>
      <xdr:colOff>177800</xdr:colOff>
      <xdr:row>55</xdr:row>
      <xdr:rowOff>33772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36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126499</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21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120279</xdr:rowOff>
    </xdr:from>
    <xdr:to>
      <xdr:col>81</xdr:col>
      <xdr:colOff>101600</xdr:colOff>
      <xdr:row>56</xdr:row>
      <xdr:rowOff>50429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5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66956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32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160932</xdr:rowOff>
    </xdr:from>
    <xdr:to>
      <xdr:col>76</xdr:col>
      <xdr:colOff>165100</xdr:colOff>
      <xdr:row>56</xdr:row>
      <xdr:rowOff>91082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5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107609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3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92344</xdr:rowOff>
    </xdr:from>
    <xdr:to>
      <xdr:col>72</xdr:col>
      <xdr:colOff>38100</xdr:colOff>
      <xdr:row>57</xdr:row>
      <xdr:rowOff>22494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6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13621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78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63312</xdr:rowOff>
    </xdr:from>
    <xdr:to>
      <xdr:col>67</xdr:col>
      <xdr:colOff>101600</xdr:colOff>
      <xdr:row>56</xdr:row>
      <xdr:rowOff>164912</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6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156039</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7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2001</xdr:rowOff>
    </xdr:from>
    <xdr:to>
      <xdr:col>85</xdr:col>
      <xdr:colOff>127000</xdr:colOff>
      <xdr:row>79</xdr:row>
      <xdr:rowOff>7961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5481300" y="13546551"/>
          <a:ext cx="8382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8303</xdr:rowOff>
    </xdr:from>
    <xdr:to>
      <xdr:col>81</xdr:col>
      <xdr:colOff>50800</xdr:colOff>
      <xdr:row>79</xdr:row>
      <xdr:rowOff>2001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4592300" y="13381403"/>
          <a:ext cx="889000" cy="16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8303</xdr:rowOff>
    </xdr:from>
    <xdr:to>
      <xdr:col>76</xdr:col>
      <xdr:colOff>114300</xdr:colOff>
      <xdr:row>78</xdr:row>
      <xdr:rowOff>69847</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3703300" y="13381403"/>
          <a:ext cx="889000" cy="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53692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9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69847</xdr:rowOff>
    </xdr:from>
    <xdr:to>
      <xdr:col>71</xdr:col>
      <xdr:colOff>177800</xdr:colOff>
      <xdr:row>78</xdr:row>
      <xdr:rowOff>168128</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flipV="1">
          <a:off x="12814300" y="13442947"/>
          <a:ext cx="889000" cy="9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72258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1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7682</xdr:rowOff>
    </xdr:from>
    <xdr:to>
      <xdr:col>67</xdr:col>
      <xdr:colOff>101600</xdr:colOff>
      <xdr:row>79</xdr:row>
      <xdr:rowOff>109282</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5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100409</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4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128611</xdr:rowOff>
    </xdr:from>
    <xdr:to>
      <xdr:col>85</xdr:col>
      <xdr:colOff>177800</xdr:colOff>
      <xdr:row>79</xdr:row>
      <xdr:rowOff>58761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50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43538</xdr:rowOff>
    </xdr:from>
    <xdr:ext cx="469744"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41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122651</xdr:rowOff>
    </xdr:from>
    <xdr:to>
      <xdr:col>81</xdr:col>
      <xdr:colOff>101600</xdr:colOff>
      <xdr:row>79</xdr:row>
      <xdr:rowOff>52801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4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43928</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46428" y="1358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128953</xdr:rowOff>
    </xdr:from>
    <xdr:to>
      <xdr:col>76</xdr:col>
      <xdr:colOff>165100</xdr:colOff>
      <xdr:row>78</xdr:row>
      <xdr:rowOff>59103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33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75630</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25111" y="1310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19047</xdr:rowOff>
    </xdr:from>
    <xdr:to>
      <xdr:col>72</xdr:col>
      <xdr:colOff>38100</xdr:colOff>
      <xdr:row>78</xdr:row>
      <xdr:rowOff>120647</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39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137174</xdr:rowOff>
    </xdr:from>
    <xdr:ext cx="534377"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36111" y="1316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117328</xdr:rowOff>
    </xdr:from>
    <xdr:to>
      <xdr:col>67</xdr:col>
      <xdr:colOff>101600</xdr:colOff>
      <xdr:row>79</xdr:row>
      <xdr:rowOff>47478</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49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64005</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79428" y="1326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67976</xdr:rowOff>
    </xdr:from>
    <xdr:to>
      <xdr:col>85</xdr:col>
      <xdr:colOff>127000</xdr:colOff>
      <xdr:row>97</xdr:row>
      <xdr:rowOff>90168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6698626"/>
          <a:ext cx="838200" cy="2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28770</xdr:rowOff>
    </xdr:from>
    <xdr:to>
      <xdr:col>81</xdr:col>
      <xdr:colOff>50800</xdr:colOff>
      <xdr:row>97</xdr:row>
      <xdr:rowOff>67976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4592300" y="16659420"/>
          <a:ext cx="889000" cy="3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165156</xdr:rowOff>
    </xdr:from>
    <xdr:to>
      <xdr:col>76</xdr:col>
      <xdr:colOff>114300</xdr:colOff>
      <xdr:row>97</xdr:row>
      <xdr:rowOff>28770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3703300" y="16624356"/>
          <a:ext cx="889000" cy="3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165156</xdr:rowOff>
    </xdr:from>
    <xdr:to>
      <xdr:col>71</xdr:col>
      <xdr:colOff>177800</xdr:colOff>
      <xdr:row>97</xdr:row>
      <xdr:rowOff>54294</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624356"/>
          <a:ext cx="889000" cy="6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3553</xdr:rowOff>
    </xdr:from>
    <xdr:to>
      <xdr:col>67</xdr:col>
      <xdr:colOff>101600</xdr:colOff>
      <xdr:row>98</xdr:row>
      <xdr:rowOff>105153</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80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96280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9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39368</xdr:rowOff>
    </xdr:from>
    <xdr:to>
      <xdr:col>85</xdr:col>
      <xdr:colOff>177800</xdr:colOff>
      <xdr:row>97</xdr:row>
      <xdr:rowOff>140968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67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62245</xdr:rowOff>
    </xdr:from>
    <xdr:ext cx="599010"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52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17176</xdr:rowOff>
    </xdr:from>
    <xdr:to>
      <xdr:col>81</xdr:col>
      <xdr:colOff>101600</xdr:colOff>
      <xdr:row>97</xdr:row>
      <xdr:rowOff>118776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64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135303</xdr:rowOff>
    </xdr:from>
    <xdr:ext cx="599010"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181795" y="1642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149420</xdr:rowOff>
    </xdr:from>
    <xdr:to>
      <xdr:col>76</xdr:col>
      <xdr:colOff>165100</xdr:colOff>
      <xdr:row>97</xdr:row>
      <xdr:rowOff>79570</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60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96097</xdr:rowOff>
    </xdr:from>
    <xdr:ext cx="599010"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292795" y="1638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114356</xdr:rowOff>
    </xdr:from>
    <xdr:to>
      <xdr:col>72</xdr:col>
      <xdr:colOff>38100</xdr:colOff>
      <xdr:row>97</xdr:row>
      <xdr:rowOff>44506</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57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61033</xdr:rowOff>
    </xdr:from>
    <xdr:ext cx="599010"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03795" y="1634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3494</xdr:rowOff>
    </xdr:from>
    <xdr:to>
      <xdr:col>67</xdr:col>
      <xdr:colOff>101600</xdr:colOff>
      <xdr:row>97</xdr:row>
      <xdr:rowOff>105094</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63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121621</xdr:rowOff>
    </xdr:from>
    <xdr:ext cx="599010"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14795" y="1640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158242</xdr:rowOff>
    </xdr:from>
    <xdr:to>
      <xdr:col>98</xdr:col>
      <xdr:colOff>38100</xdr:colOff>
      <xdr:row>39</xdr:row>
      <xdr:rowOff>88392</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104919</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99333" y="6448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・民生費は、住民一人当たり</a:t>
          </a:r>
          <a:r>
            <a:rPr kumimoji="1" lang="en-US" altLang="ja-JP" sz="1200">
              <a:latin typeface="ＭＳ Ｐゴシック" panose="020B0600070205080204" pitchFamily="50" charset="-128"/>
              <a:ea typeface="ＭＳ Ｐゴシック" panose="020B0600070205080204" pitchFamily="50" charset="-128"/>
            </a:rPr>
            <a:t>219,200</a:t>
          </a:r>
          <a:r>
            <a:rPr kumimoji="1" lang="ja-JP" altLang="en-US" sz="1200">
              <a:latin typeface="ＭＳ Ｐゴシック" panose="020B0600070205080204" pitchFamily="50" charset="-128"/>
              <a:ea typeface="ＭＳ Ｐゴシック" panose="020B0600070205080204" pitchFamily="50" charset="-128"/>
            </a:rPr>
            <a:t>円となっている。前年度と比較すると</a:t>
          </a:r>
          <a:r>
            <a:rPr kumimoji="1" lang="en-US" altLang="ja-JP" sz="1200">
              <a:latin typeface="ＭＳ Ｐゴシック" panose="020B0600070205080204" pitchFamily="50" charset="-128"/>
              <a:ea typeface="ＭＳ Ｐゴシック" panose="020B0600070205080204" pitchFamily="50" charset="-128"/>
            </a:rPr>
            <a:t>3.8</a:t>
          </a:r>
          <a:r>
            <a:rPr kumimoji="1" lang="ja-JP" altLang="en-US" sz="1200">
              <a:latin typeface="ＭＳ Ｐゴシック" panose="020B0600070205080204" pitchFamily="50" charset="-128"/>
              <a:ea typeface="ＭＳ Ｐゴシック" panose="020B0600070205080204" pitchFamily="50" charset="-128"/>
            </a:rPr>
            <a:t>％増加しており、類似団体平均値と比較すると、これまでの推移も含め高止まりしている。これは、保育料無償化による施設型給付事業費の増や全国平均を上回る高齢化率（令和元年度末</a:t>
          </a:r>
          <a:r>
            <a:rPr kumimoji="1" lang="en-US" altLang="ja-JP" sz="1200">
              <a:latin typeface="ＭＳ Ｐゴシック" panose="020B0600070205080204" pitchFamily="50" charset="-128"/>
              <a:ea typeface="ＭＳ Ｐゴシック" panose="020B0600070205080204" pitchFamily="50" charset="-128"/>
            </a:rPr>
            <a:t>39.2</a:t>
          </a:r>
          <a:r>
            <a:rPr kumimoji="1" lang="ja-JP" altLang="en-US" sz="1200">
              <a:latin typeface="ＭＳ Ｐゴシック" panose="020B0600070205080204" pitchFamily="50" charset="-128"/>
              <a:ea typeface="ＭＳ Ｐゴシック" panose="020B0600070205080204" pitchFamily="50" charset="-128"/>
            </a:rPr>
            <a:t>％）に起因する扶助費の増によるものである。</a:t>
          </a:r>
        </a:p>
        <a:p>
          <a:r>
            <a:rPr kumimoji="1" lang="ja-JP" altLang="en-US" sz="1200">
              <a:latin typeface="ＭＳ Ｐゴシック" panose="020B0600070205080204" pitchFamily="50" charset="-128"/>
              <a:ea typeface="ＭＳ Ｐゴシック" panose="020B0600070205080204" pitchFamily="50" charset="-128"/>
            </a:rPr>
            <a:t>・衛生費は、住民一人当たり</a:t>
          </a:r>
          <a:r>
            <a:rPr kumimoji="1" lang="en-US" altLang="ja-JP" sz="1200">
              <a:latin typeface="ＭＳ Ｐゴシック" panose="020B0600070205080204" pitchFamily="50" charset="-128"/>
              <a:ea typeface="ＭＳ Ｐゴシック" panose="020B0600070205080204" pitchFamily="50" charset="-128"/>
            </a:rPr>
            <a:t>83,220</a:t>
          </a:r>
          <a:r>
            <a:rPr kumimoji="1" lang="ja-JP" altLang="en-US" sz="1200">
              <a:latin typeface="ＭＳ Ｐゴシック" panose="020B0600070205080204" pitchFamily="50" charset="-128"/>
              <a:ea typeface="ＭＳ Ｐゴシック" panose="020B0600070205080204" pitchFamily="50" charset="-128"/>
            </a:rPr>
            <a:t>円となっている。前年度と比較すると</a:t>
          </a:r>
          <a:r>
            <a:rPr kumimoji="1" lang="en-US" altLang="ja-JP" sz="1200">
              <a:latin typeface="ＭＳ Ｐゴシック" panose="020B0600070205080204" pitchFamily="50" charset="-128"/>
              <a:ea typeface="ＭＳ Ｐゴシック" panose="020B0600070205080204" pitchFamily="50" charset="-128"/>
            </a:rPr>
            <a:t>41.4</a:t>
          </a:r>
          <a:r>
            <a:rPr kumimoji="1" lang="ja-JP" altLang="en-US" sz="1200">
              <a:latin typeface="ＭＳ Ｐゴシック" panose="020B0600070205080204" pitchFamily="50" charset="-128"/>
              <a:ea typeface="ＭＳ Ｐゴシック" panose="020B0600070205080204" pitchFamily="50" charset="-128"/>
            </a:rPr>
            <a:t>％増加し、類似団体平均値と比較しても上回っている。これはし尿処理施設整事業のため普通建設事業費が増加したことが主な要因である。</a:t>
          </a:r>
        </a:p>
        <a:p>
          <a:r>
            <a:rPr kumimoji="1" lang="ja-JP" altLang="en-US" sz="1200">
              <a:latin typeface="ＭＳ Ｐゴシック" panose="020B0600070205080204" pitchFamily="50" charset="-128"/>
              <a:ea typeface="ＭＳ Ｐゴシック" panose="020B0600070205080204" pitchFamily="50" charset="-128"/>
            </a:rPr>
            <a:t>・商工費は、住民一人当たり</a:t>
          </a:r>
          <a:r>
            <a:rPr kumimoji="1" lang="en-US" altLang="ja-JP" sz="1200">
              <a:latin typeface="ＭＳ Ｐゴシック" panose="020B0600070205080204" pitchFamily="50" charset="-128"/>
              <a:ea typeface="ＭＳ Ｐゴシック" panose="020B0600070205080204" pitchFamily="50" charset="-128"/>
            </a:rPr>
            <a:t>14,651</a:t>
          </a:r>
          <a:r>
            <a:rPr kumimoji="1" lang="ja-JP" altLang="en-US" sz="1200">
              <a:latin typeface="ＭＳ Ｐゴシック" panose="020B0600070205080204" pitchFamily="50" charset="-128"/>
              <a:ea typeface="ＭＳ Ｐゴシック" panose="020B0600070205080204" pitchFamily="50" charset="-128"/>
            </a:rPr>
            <a:t>円となっている。前年度と比較すると</a:t>
          </a:r>
          <a:r>
            <a:rPr kumimoji="1" lang="en-US" altLang="ja-JP" sz="1200">
              <a:latin typeface="ＭＳ Ｐゴシック" panose="020B0600070205080204" pitchFamily="50" charset="-128"/>
              <a:ea typeface="ＭＳ Ｐゴシック" panose="020B0600070205080204" pitchFamily="50" charset="-128"/>
            </a:rPr>
            <a:t>41.2</a:t>
          </a:r>
          <a:r>
            <a:rPr kumimoji="1" lang="ja-JP" altLang="en-US" sz="1200">
              <a:latin typeface="ＭＳ Ｐゴシック" panose="020B0600070205080204" pitchFamily="50" charset="-128"/>
              <a:ea typeface="ＭＳ Ｐゴシック" panose="020B0600070205080204" pitchFamily="50" charset="-128"/>
            </a:rPr>
            <a:t>％増加しているが、これはプレミアム付商品券事業や市内特産品である「島原手延べそうめん」ＰＲ事業のため、補助費等や物件費が増加したことが主な要因である。</a:t>
          </a:r>
        </a:p>
        <a:p>
          <a:r>
            <a:rPr kumimoji="1" lang="ja-JP" altLang="en-US" sz="1200">
              <a:latin typeface="ＭＳ Ｐゴシック" panose="020B0600070205080204" pitchFamily="50" charset="-128"/>
              <a:ea typeface="ＭＳ Ｐゴシック" panose="020B0600070205080204" pitchFamily="50" charset="-128"/>
            </a:rPr>
            <a:t>・教育費は、住民一人当たり</a:t>
          </a:r>
          <a:r>
            <a:rPr kumimoji="1" lang="en-US" altLang="ja-JP" sz="1200">
              <a:latin typeface="ＭＳ Ｐゴシック" panose="020B0600070205080204" pitchFamily="50" charset="-128"/>
              <a:ea typeface="ＭＳ Ｐゴシック" panose="020B0600070205080204" pitchFamily="50" charset="-128"/>
            </a:rPr>
            <a:t>98,068</a:t>
          </a:r>
          <a:r>
            <a:rPr kumimoji="1" lang="ja-JP" altLang="en-US" sz="1200">
              <a:latin typeface="ＭＳ Ｐゴシック" panose="020B0600070205080204" pitchFamily="50" charset="-128"/>
              <a:ea typeface="ＭＳ Ｐゴシック" panose="020B0600070205080204" pitchFamily="50" charset="-128"/>
            </a:rPr>
            <a:t>円となっている。前年度と比較すると</a:t>
          </a:r>
          <a:r>
            <a:rPr kumimoji="1" lang="en-US" altLang="ja-JP" sz="1200">
              <a:latin typeface="ＭＳ Ｐゴシック" panose="020B0600070205080204" pitchFamily="50" charset="-128"/>
              <a:ea typeface="ＭＳ Ｐゴシック" panose="020B0600070205080204" pitchFamily="50" charset="-128"/>
            </a:rPr>
            <a:t>33.6</a:t>
          </a:r>
          <a:r>
            <a:rPr kumimoji="1" lang="ja-JP" altLang="en-US" sz="1200">
              <a:latin typeface="ＭＳ Ｐゴシック" panose="020B0600070205080204" pitchFamily="50" charset="-128"/>
              <a:ea typeface="ＭＳ Ｐゴシック" panose="020B0600070205080204" pitchFamily="50" charset="-128"/>
            </a:rPr>
            <a:t>％増加し、類似団体平均値と比較しても上回っている。これは大型事業である有家小学校校舎建設事業や学校給食関連施設整備事業のため普通建設事業費が増加したことが主な要因である。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・公債費については、住民一人当たり</a:t>
          </a:r>
          <a:r>
            <a:rPr kumimoji="1" lang="en-US" altLang="ja-JP" sz="1200">
              <a:latin typeface="ＭＳ Ｐゴシック" panose="020B0600070205080204" pitchFamily="50" charset="-128"/>
              <a:ea typeface="ＭＳ Ｐゴシック" panose="020B0600070205080204" pitchFamily="50" charset="-128"/>
            </a:rPr>
            <a:t>107,667</a:t>
          </a:r>
          <a:r>
            <a:rPr kumimoji="1" lang="ja-JP" altLang="en-US" sz="12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200">
              <a:latin typeface="ＭＳ Ｐゴシック" panose="020B0600070205080204" pitchFamily="50" charset="-128"/>
              <a:ea typeface="ＭＳ Ｐゴシック" panose="020B0600070205080204" pitchFamily="50" charset="-128"/>
            </a:rPr>
            <a:t>5.9</a:t>
          </a:r>
          <a:r>
            <a:rPr kumimoji="1" lang="ja-JP" altLang="en-US" sz="1200">
              <a:latin typeface="ＭＳ Ｐゴシック" panose="020B0600070205080204" pitchFamily="50" charset="-128"/>
              <a:ea typeface="ＭＳ Ｐゴシック" panose="020B0600070205080204" pitchFamily="50" charset="-128"/>
            </a:rPr>
            <a:t>％減少している。これは、後年度の財政負担軽減のため、これまで繰上償還を実施したことによるものであり、今後も令和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年度までの計画で繰上償還を実施し、財政基盤の強化及び健全化に取組むこととしている。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適切な財源の確保と歳出の精査等により取崩しを回避しており、前年度と同額を維持している。また、実質収支額及び実質単年度収支についても、それぞれ同水準を維持しており、全区分を合わせた標準財政規模比をみると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年度から上昇傾向にある。しかし、令和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は、有家小学校校舎建設事業や学校給食センター建設事業等の大型建設事業の実施により、財政調整基金を取崩して当初予算の編成を行っていることから、財政調整基金残高の減が想定されるため、行政改革大綱に基づいた業務改善や事業の見直しによる経費の縮減等、財政健全化により一層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全会計とも黒字で推移しているが、前年度と比較し全体の標準財政規模比が減少しているのは、平成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年度の国民健康保険特別会計において、財政運営県営化を影響に一時的に黒字額が増加したことが要因であり、その他会計の実質赤字比率（分母比）については、前年度と概ね同水準で推移している。</a:t>
          </a:r>
        </a:p>
        <a:p>
          <a:r>
            <a:rPr kumimoji="1" lang="ja-JP" altLang="en-US" sz="1400">
              <a:latin typeface="ＭＳ ゴシック" pitchFamily="49" charset="-128"/>
              <a:ea typeface="ＭＳ ゴシック" pitchFamily="49" charset="-128"/>
            </a:rPr>
            <a:t>　水道事業会計については黒字額が増加しているが、下水道事業も含めインフラ資産を保有している会計においては、施設の老朽化への対応が喫緊の課題であるため、経営戦略やストックマネジメント計画に基づいた効率的かつ効果的な点検や改修に努め、施設の集約化等による物件費等支出の抑制や料金収入等の見直しを行っていく必要がある。</a:t>
          </a:r>
        </a:p>
        <a:p>
          <a:r>
            <a:rPr kumimoji="1" lang="ja-JP" altLang="en-US" sz="1400">
              <a:latin typeface="ＭＳ ゴシック" pitchFamily="49" charset="-128"/>
              <a:ea typeface="ＭＳ ゴシック" pitchFamily="49" charset="-128"/>
            </a:rPr>
            <a:t>　引き続き、行政改革大綱に基づく集中改革プラン及び財政計画による行財政改革に取り組み、人件費の削減、繰上償還による公債費の縮減により、黒字の確保と健全な財政運営を行うとともに、公営企業会計においては、自主財源の確保、経費節減等の取り組みを継続して行い、独立採算による健全な企業経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6032;&#23621;/203%20&#36001;&#25919;&#29366;&#27841;&#36039;&#26009;&#38598;&#65288;&#20869;&#23481;&#30906;&#35469;&#31561;&#65289;/&#20196;&#21644;&#20803;&#24180;&#24230;&#27770;&#31639;&#65288;R3&#24180;&#24230;&#20316;&#26989;&#65289;/02_&#20196;&#21644;&#20803;&#24180;&#24230;&#36001;&#25919;&#29366;&#27841;&#36039;&#26009;&#38598;&#12398;&#20316;&#25104;&#12395;&#12388;&#12356;&#12390;&#65288;2&#22238;&#30446;&#65289;/03%20&#24066;&#30010;&#8594;&#30476;/13_&#21335;&#23798;&#21407;&#24066;&#12288;&#9675;/&#12304;&#36001;&#25919;&#29366;&#27841;&#36039;&#26009;&#38598;&#12305;_422142_&#21335;&#23798;&#21407;&#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P53">
            <v>53</v>
          </cell>
          <cell r="BX53">
            <v>54.7</v>
          </cell>
          <cell r="CF53">
            <v>56.4</v>
          </cell>
          <cell r="CN53">
            <v>58</v>
          </cell>
          <cell r="CV53">
            <v>59.3</v>
          </cell>
        </row>
        <row r="55">
          <cell r="AN55" t="str">
            <v>類似団体内平均値</v>
          </cell>
          <cell r="BP55">
            <v>32.799999999999997</v>
          </cell>
          <cell r="BX55">
            <v>54.6</v>
          </cell>
          <cell r="CF55">
            <v>53.2</v>
          </cell>
          <cell r="CN55">
            <v>47.9</v>
          </cell>
          <cell r="CV55">
            <v>49</v>
          </cell>
        </row>
        <row r="57">
          <cell r="BP57">
            <v>58.6</v>
          </cell>
          <cell r="BX57">
            <v>58.3</v>
          </cell>
          <cell r="CF57">
            <v>59.6</v>
          </cell>
          <cell r="CN57">
            <v>60.7</v>
          </cell>
          <cell r="CV57">
            <v>62</v>
          </cell>
        </row>
        <row r="72">
          <cell r="BP72" t="str">
            <v>H27</v>
          </cell>
          <cell r="BX72" t="str">
            <v>H28</v>
          </cell>
          <cell r="CF72" t="str">
            <v>H29</v>
          </cell>
          <cell r="CN72" t="str">
            <v>H30</v>
          </cell>
          <cell r="CV72" t="str">
            <v>R01</v>
          </cell>
        </row>
        <row r="73">
          <cell r="AN73" t="str">
            <v>当該団体値</v>
          </cell>
        </row>
        <row r="75">
          <cell r="BP75">
            <v>9.1999999999999993</v>
          </cell>
          <cell r="BX75">
            <v>7.3</v>
          </cell>
          <cell r="CF75">
            <v>4.4000000000000004</v>
          </cell>
          <cell r="CN75">
            <v>0.8</v>
          </cell>
          <cell r="CV75">
            <v>-2</v>
          </cell>
        </row>
        <row r="77">
          <cell r="AN77" t="str">
            <v>類似団体内平均値</v>
          </cell>
          <cell r="BP77">
            <v>32.799999999999997</v>
          </cell>
          <cell r="BX77">
            <v>54.6</v>
          </cell>
          <cell r="CF77">
            <v>53.2</v>
          </cell>
          <cell r="CN77">
            <v>47.9</v>
          </cell>
          <cell r="CV77">
            <v>49</v>
          </cell>
        </row>
        <row r="79">
          <cell r="BP79">
            <v>9.5</v>
          </cell>
          <cell r="BX79">
            <v>10</v>
          </cell>
          <cell r="CF79">
            <v>9.8000000000000007</v>
          </cell>
          <cell r="CN79">
            <v>9.6</v>
          </cell>
          <cell r="CV79">
            <v>9.5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x14ac:dyDescent="0.15">
      <c r="A1" s="184"/>
      <c r="B1" s="608" t="s">
        <v>80</v>
      </c>
      <c r="C1" s="608"/>
      <c r="D1" s="608"/>
      <c r="E1" s="608"/>
      <c r="F1" s="608"/>
      <c r="G1" s="608"/>
      <c r="H1" s="608"/>
      <c r="I1" s="608"/>
      <c r="J1" s="608"/>
      <c r="K1" s="608"/>
      <c r="L1" s="608"/>
      <c r="M1" s="608"/>
      <c r="N1" s="608"/>
      <c r="O1" s="608"/>
      <c r="P1" s="608"/>
      <c r="Q1" s="608"/>
      <c r="R1" s="608"/>
      <c r="S1" s="608"/>
      <c r="T1" s="608"/>
      <c r="U1" s="608"/>
      <c r="V1" s="608"/>
      <c r="W1" s="608"/>
      <c r="X1" s="608"/>
      <c r="Y1" s="608"/>
      <c r="Z1" s="608"/>
      <c r="AA1" s="608"/>
      <c r="AB1" s="608"/>
      <c r="AC1" s="608"/>
      <c r="AD1" s="608"/>
      <c r="AE1" s="608"/>
      <c r="AF1" s="608"/>
      <c r="AG1" s="608"/>
      <c r="AH1" s="608"/>
      <c r="AI1" s="608"/>
      <c r="AJ1" s="608"/>
      <c r="AK1" s="608"/>
      <c r="AL1" s="608"/>
      <c r="AM1" s="608"/>
      <c r="AN1" s="608"/>
      <c r="AO1" s="608"/>
      <c r="AP1" s="608"/>
      <c r="AQ1" s="608"/>
      <c r="AR1" s="608"/>
      <c r="AS1" s="608"/>
      <c r="AT1" s="608"/>
      <c r="AU1" s="608"/>
      <c r="AV1" s="608"/>
      <c r="AW1" s="608"/>
      <c r="AX1" s="608"/>
      <c r="AY1" s="608"/>
      <c r="AZ1" s="608"/>
      <c r="BA1" s="608"/>
      <c r="BB1" s="608"/>
      <c r="BC1" s="608"/>
      <c r="BD1" s="608"/>
      <c r="BE1" s="608"/>
      <c r="BF1" s="608"/>
      <c r="BG1" s="608"/>
      <c r="BH1" s="608"/>
      <c r="BI1" s="608"/>
      <c r="BJ1" s="608"/>
      <c r="BK1" s="608"/>
      <c r="BL1" s="608"/>
      <c r="BM1" s="608"/>
      <c r="BN1" s="608"/>
      <c r="BO1" s="608"/>
      <c r="BP1" s="608"/>
      <c r="BQ1" s="608"/>
      <c r="BR1" s="608"/>
      <c r="BS1" s="608"/>
      <c r="BT1" s="608"/>
      <c r="BU1" s="608"/>
      <c r="BV1" s="608"/>
      <c r="BW1" s="608"/>
      <c r="BX1" s="608"/>
      <c r="BY1" s="608"/>
      <c r="BZ1" s="608"/>
      <c r="CA1" s="608"/>
      <c r="CB1" s="608"/>
      <c r="CC1" s="608"/>
      <c r="CD1" s="608"/>
      <c r="CE1" s="608"/>
      <c r="CF1" s="608"/>
      <c r="CG1" s="608"/>
      <c r="CH1" s="608"/>
      <c r="CI1" s="608"/>
      <c r="CJ1" s="608"/>
      <c r="CK1" s="608"/>
      <c r="CL1" s="608"/>
      <c r="CM1" s="608"/>
      <c r="CN1" s="608"/>
      <c r="CO1" s="608"/>
      <c r="CP1" s="608"/>
      <c r="CQ1" s="608"/>
      <c r="CR1" s="608"/>
      <c r="CS1" s="608"/>
      <c r="CT1" s="608"/>
      <c r="CU1" s="608"/>
      <c r="CV1" s="608"/>
      <c r="CW1" s="608"/>
      <c r="CX1" s="608"/>
      <c r="CY1" s="608"/>
      <c r="CZ1" s="608"/>
      <c r="DA1" s="608"/>
      <c r="DB1" s="608"/>
      <c r="DC1" s="608"/>
      <c r="DD1" s="608"/>
      <c r="DE1" s="608"/>
      <c r="DF1" s="608"/>
      <c r="DG1" s="608"/>
      <c r="DH1" s="608"/>
      <c r="DI1" s="608"/>
      <c r="DJ1" s="185"/>
      <c r="DK1" s="185"/>
      <c r="DL1" s="185"/>
      <c r="DM1" s="185"/>
      <c r="DN1" s="185"/>
      <c r="DO1" s="185"/>
    </row>
    <row r="2" spans="1:119" ht="24.75" thickBot="1" x14ac:dyDescent="0.2">
      <c r="A2" s="184"/>
      <c r="B2" s="187" t="s">
        <v>81</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
      <c r="A3" s="185"/>
      <c r="B3" s="609" t="s">
        <v>82</v>
      </c>
      <c r="C3" s="610"/>
      <c r="D3" s="610"/>
      <c r="E3" s="611"/>
      <c r="F3" s="611"/>
      <c r="G3" s="611"/>
      <c r="H3" s="611"/>
      <c r="I3" s="611"/>
      <c r="J3" s="611"/>
      <c r="K3" s="611"/>
      <c r="L3" s="611" t="s">
        <v>83</v>
      </c>
      <c r="M3" s="611"/>
      <c r="N3" s="611"/>
      <c r="O3" s="611"/>
      <c r="P3" s="611"/>
      <c r="Q3" s="611"/>
      <c r="R3" s="614"/>
      <c r="S3" s="614"/>
      <c r="T3" s="614"/>
      <c r="U3" s="614"/>
      <c r="V3" s="615"/>
      <c r="W3" s="505" t="s">
        <v>84</v>
      </c>
      <c r="X3" s="506"/>
      <c r="Y3" s="506"/>
      <c r="Z3" s="506"/>
      <c r="AA3" s="506"/>
      <c r="AB3" s="610"/>
      <c r="AC3" s="614" t="s">
        <v>85</v>
      </c>
      <c r="AD3" s="506"/>
      <c r="AE3" s="506"/>
      <c r="AF3" s="506"/>
      <c r="AG3" s="506"/>
      <c r="AH3" s="506"/>
      <c r="AI3" s="506"/>
      <c r="AJ3" s="506"/>
      <c r="AK3" s="506"/>
      <c r="AL3" s="576"/>
      <c r="AM3" s="505" t="s">
        <v>86</v>
      </c>
      <c r="AN3" s="506"/>
      <c r="AO3" s="506"/>
      <c r="AP3" s="506"/>
      <c r="AQ3" s="506"/>
      <c r="AR3" s="506"/>
      <c r="AS3" s="506"/>
      <c r="AT3" s="506"/>
      <c r="AU3" s="506"/>
      <c r="AV3" s="506"/>
      <c r="AW3" s="506"/>
      <c r="AX3" s="576"/>
      <c r="AY3" s="568" t="s">
        <v>1</v>
      </c>
      <c r="AZ3" s="569"/>
      <c r="BA3" s="569"/>
      <c r="BB3" s="569"/>
      <c r="BC3" s="569"/>
      <c r="BD3" s="569"/>
      <c r="BE3" s="569"/>
      <c r="BF3" s="569"/>
      <c r="BG3" s="569"/>
      <c r="BH3" s="569"/>
      <c r="BI3" s="569"/>
      <c r="BJ3" s="569"/>
      <c r="BK3" s="569"/>
      <c r="BL3" s="569"/>
      <c r="BM3" s="618"/>
      <c r="BN3" s="505" t="s">
        <v>87</v>
      </c>
      <c r="BO3" s="506"/>
      <c r="BP3" s="506"/>
      <c r="BQ3" s="506"/>
      <c r="BR3" s="506"/>
      <c r="BS3" s="506"/>
      <c r="BT3" s="506"/>
      <c r="BU3" s="576"/>
      <c r="BV3" s="505" t="s">
        <v>88</v>
      </c>
      <c r="BW3" s="506"/>
      <c r="BX3" s="506"/>
      <c r="BY3" s="506"/>
      <c r="BZ3" s="506"/>
      <c r="CA3" s="506"/>
      <c r="CB3" s="506"/>
      <c r="CC3" s="576"/>
      <c r="CD3" s="568" t="s">
        <v>1</v>
      </c>
      <c r="CE3" s="569"/>
      <c r="CF3" s="569"/>
      <c r="CG3" s="569"/>
      <c r="CH3" s="569"/>
      <c r="CI3" s="569"/>
      <c r="CJ3" s="569"/>
      <c r="CK3" s="569"/>
      <c r="CL3" s="569"/>
      <c r="CM3" s="569"/>
      <c r="CN3" s="569"/>
      <c r="CO3" s="569"/>
      <c r="CP3" s="569"/>
      <c r="CQ3" s="569"/>
      <c r="CR3" s="569"/>
      <c r="CS3" s="618"/>
      <c r="CT3" s="505" t="s">
        <v>89</v>
      </c>
      <c r="CU3" s="506"/>
      <c r="CV3" s="506"/>
      <c r="CW3" s="506"/>
      <c r="CX3" s="506"/>
      <c r="CY3" s="506"/>
      <c r="CZ3" s="506"/>
      <c r="DA3" s="576"/>
      <c r="DB3" s="505" t="s">
        <v>90</v>
      </c>
      <c r="DC3" s="506"/>
      <c r="DD3" s="506"/>
      <c r="DE3" s="506"/>
      <c r="DF3" s="506"/>
      <c r="DG3" s="506"/>
      <c r="DH3" s="506"/>
      <c r="DI3" s="576"/>
      <c r="DJ3" s="184"/>
      <c r="DK3" s="184"/>
      <c r="DL3" s="184"/>
      <c r="DM3" s="184"/>
      <c r="DN3" s="184"/>
      <c r="DO3" s="184"/>
    </row>
    <row r="4" spans="1:119" ht="18.75" customHeight="1" x14ac:dyDescent="0.15">
      <c r="A4" s="185"/>
      <c r="B4" s="584"/>
      <c r="C4" s="585"/>
      <c r="D4" s="585"/>
      <c r="E4" s="586"/>
      <c r="F4" s="586"/>
      <c r="G4" s="586"/>
      <c r="H4" s="586"/>
      <c r="I4" s="586"/>
      <c r="J4" s="586"/>
      <c r="K4" s="586"/>
      <c r="L4" s="586"/>
      <c r="M4" s="586"/>
      <c r="N4" s="586"/>
      <c r="O4" s="586"/>
      <c r="P4" s="586"/>
      <c r="Q4" s="586"/>
      <c r="R4" s="590"/>
      <c r="S4" s="590"/>
      <c r="T4" s="590"/>
      <c r="U4" s="590"/>
      <c r="V4" s="591"/>
      <c r="W4" s="577"/>
      <c r="X4" s="388"/>
      <c r="Y4" s="388"/>
      <c r="Z4" s="388"/>
      <c r="AA4" s="388"/>
      <c r="AB4" s="585"/>
      <c r="AC4" s="590"/>
      <c r="AD4" s="388"/>
      <c r="AE4" s="388"/>
      <c r="AF4" s="388"/>
      <c r="AG4" s="388"/>
      <c r="AH4" s="388"/>
      <c r="AI4" s="388"/>
      <c r="AJ4" s="388"/>
      <c r="AK4" s="388"/>
      <c r="AL4" s="578"/>
      <c r="AM4" s="532"/>
      <c r="AN4" s="442"/>
      <c r="AO4" s="442"/>
      <c r="AP4" s="442"/>
      <c r="AQ4" s="442"/>
      <c r="AR4" s="442"/>
      <c r="AS4" s="442"/>
      <c r="AT4" s="442"/>
      <c r="AU4" s="442"/>
      <c r="AV4" s="442"/>
      <c r="AW4" s="442"/>
      <c r="AX4" s="617"/>
      <c r="AY4" s="418" t="s">
        <v>91</v>
      </c>
      <c r="AZ4" s="419"/>
      <c r="BA4" s="419"/>
      <c r="BB4" s="419"/>
      <c r="BC4" s="419"/>
      <c r="BD4" s="419"/>
      <c r="BE4" s="419"/>
      <c r="BF4" s="419"/>
      <c r="BG4" s="419"/>
      <c r="BH4" s="419"/>
      <c r="BI4" s="419"/>
      <c r="BJ4" s="419"/>
      <c r="BK4" s="419"/>
      <c r="BL4" s="419"/>
      <c r="BM4" s="420"/>
      <c r="BN4" s="421">
        <v>35665619</v>
      </c>
      <c r="BO4" s="422"/>
      <c r="BP4" s="422"/>
      <c r="BQ4" s="422"/>
      <c r="BR4" s="422"/>
      <c r="BS4" s="422"/>
      <c r="BT4" s="422"/>
      <c r="BU4" s="423"/>
      <c r="BV4" s="421">
        <v>32684824</v>
      </c>
      <c r="BW4" s="422"/>
      <c r="BX4" s="422"/>
      <c r="BY4" s="422"/>
      <c r="BZ4" s="422"/>
      <c r="CA4" s="422"/>
      <c r="CB4" s="422"/>
      <c r="CC4" s="423"/>
      <c r="CD4" s="602" t="s">
        <v>92</v>
      </c>
      <c r="CE4" s="603"/>
      <c r="CF4" s="603"/>
      <c r="CG4" s="603"/>
      <c r="CH4" s="603"/>
      <c r="CI4" s="603"/>
      <c r="CJ4" s="603"/>
      <c r="CK4" s="603"/>
      <c r="CL4" s="603"/>
      <c r="CM4" s="603"/>
      <c r="CN4" s="603"/>
      <c r="CO4" s="603"/>
      <c r="CP4" s="603"/>
      <c r="CQ4" s="603"/>
      <c r="CR4" s="603"/>
      <c r="CS4" s="604"/>
      <c r="CT4" s="605">
        <v>9.3000000000000007</v>
      </c>
      <c r="CU4" s="606"/>
      <c r="CV4" s="606"/>
      <c r="CW4" s="606"/>
      <c r="CX4" s="606"/>
      <c r="CY4" s="606"/>
      <c r="CZ4" s="606"/>
      <c r="DA4" s="607"/>
      <c r="DB4" s="605">
        <v>9.1999999999999993</v>
      </c>
      <c r="DC4" s="606"/>
      <c r="DD4" s="606"/>
      <c r="DE4" s="606"/>
      <c r="DF4" s="606"/>
      <c r="DG4" s="606"/>
      <c r="DH4" s="606"/>
      <c r="DI4" s="607"/>
      <c r="DJ4" s="184"/>
      <c r="DK4" s="184"/>
      <c r="DL4" s="184"/>
      <c r="DM4" s="184"/>
      <c r="DN4" s="184"/>
      <c r="DO4" s="184"/>
    </row>
    <row r="5" spans="1:119" ht="18.75" customHeight="1" x14ac:dyDescent="0.15">
      <c r="A5" s="185"/>
      <c r="B5" s="612"/>
      <c r="C5" s="443"/>
      <c r="D5" s="443"/>
      <c r="E5" s="613"/>
      <c r="F5" s="613"/>
      <c r="G5" s="613"/>
      <c r="H5" s="613"/>
      <c r="I5" s="613"/>
      <c r="J5" s="613"/>
      <c r="K5" s="613"/>
      <c r="L5" s="613"/>
      <c r="M5" s="613"/>
      <c r="N5" s="613"/>
      <c r="O5" s="613"/>
      <c r="P5" s="613"/>
      <c r="Q5" s="613"/>
      <c r="R5" s="441"/>
      <c r="S5" s="441"/>
      <c r="T5" s="441"/>
      <c r="U5" s="441"/>
      <c r="V5" s="616"/>
      <c r="W5" s="532"/>
      <c r="X5" s="442"/>
      <c r="Y5" s="442"/>
      <c r="Z5" s="442"/>
      <c r="AA5" s="442"/>
      <c r="AB5" s="443"/>
      <c r="AC5" s="441"/>
      <c r="AD5" s="442"/>
      <c r="AE5" s="442"/>
      <c r="AF5" s="442"/>
      <c r="AG5" s="442"/>
      <c r="AH5" s="442"/>
      <c r="AI5" s="442"/>
      <c r="AJ5" s="442"/>
      <c r="AK5" s="442"/>
      <c r="AL5" s="617"/>
      <c r="AM5" s="495" t="s">
        <v>93</v>
      </c>
      <c r="AN5" s="400"/>
      <c r="AO5" s="400"/>
      <c r="AP5" s="400"/>
      <c r="AQ5" s="400"/>
      <c r="AR5" s="400"/>
      <c r="AS5" s="400"/>
      <c r="AT5" s="401"/>
      <c r="AU5" s="483" t="s">
        <v>94</v>
      </c>
      <c r="AV5" s="484"/>
      <c r="AW5" s="484"/>
      <c r="AX5" s="484"/>
      <c r="AY5" s="406" t="s">
        <v>95</v>
      </c>
      <c r="AZ5" s="407"/>
      <c r="BA5" s="407"/>
      <c r="BB5" s="407"/>
      <c r="BC5" s="407"/>
      <c r="BD5" s="407"/>
      <c r="BE5" s="407"/>
      <c r="BF5" s="407"/>
      <c r="BG5" s="407"/>
      <c r="BH5" s="407"/>
      <c r="BI5" s="407"/>
      <c r="BJ5" s="407"/>
      <c r="BK5" s="407"/>
      <c r="BL5" s="407"/>
      <c r="BM5" s="408"/>
      <c r="BN5" s="426">
        <v>33745617</v>
      </c>
      <c r="BO5" s="427"/>
      <c r="BP5" s="427"/>
      <c r="BQ5" s="427"/>
      <c r="BR5" s="427"/>
      <c r="BS5" s="427"/>
      <c r="BT5" s="427"/>
      <c r="BU5" s="428"/>
      <c r="BV5" s="426">
        <v>30785866</v>
      </c>
      <c r="BW5" s="427"/>
      <c r="BX5" s="427"/>
      <c r="BY5" s="427"/>
      <c r="BZ5" s="427"/>
      <c r="CA5" s="427"/>
      <c r="CB5" s="427"/>
      <c r="CC5" s="428"/>
      <c r="CD5" s="435" t="s">
        <v>96</v>
      </c>
      <c r="CE5" s="436"/>
      <c r="CF5" s="436"/>
      <c r="CG5" s="436"/>
      <c r="CH5" s="436"/>
      <c r="CI5" s="436"/>
      <c r="CJ5" s="436"/>
      <c r="CK5" s="436"/>
      <c r="CL5" s="436"/>
      <c r="CM5" s="436"/>
      <c r="CN5" s="436"/>
      <c r="CO5" s="436"/>
      <c r="CP5" s="436"/>
      <c r="CQ5" s="436"/>
      <c r="CR5" s="436"/>
      <c r="CS5" s="437"/>
      <c r="CT5" s="396">
        <v>86.3</v>
      </c>
      <c r="CU5" s="397"/>
      <c r="CV5" s="397"/>
      <c r="CW5" s="397"/>
      <c r="CX5" s="397"/>
      <c r="CY5" s="397"/>
      <c r="CZ5" s="397"/>
      <c r="DA5" s="398"/>
      <c r="DB5" s="396">
        <v>86.5</v>
      </c>
      <c r="DC5" s="397"/>
      <c r="DD5" s="397"/>
      <c r="DE5" s="397"/>
      <c r="DF5" s="397"/>
      <c r="DG5" s="397"/>
      <c r="DH5" s="397"/>
      <c r="DI5" s="398"/>
      <c r="DJ5" s="184"/>
      <c r="DK5" s="184"/>
      <c r="DL5" s="184"/>
      <c r="DM5" s="184"/>
      <c r="DN5" s="184"/>
      <c r="DO5" s="184"/>
    </row>
    <row r="6" spans="1:119" ht="18.75" customHeight="1" x14ac:dyDescent="0.15">
      <c r="A6" s="185"/>
      <c r="B6" s="582" t="s">
        <v>97</v>
      </c>
      <c r="C6" s="440"/>
      <c r="D6" s="440"/>
      <c r="E6" s="583"/>
      <c r="F6" s="583"/>
      <c r="G6" s="583"/>
      <c r="H6" s="583"/>
      <c r="I6" s="583"/>
      <c r="J6" s="583"/>
      <c r="K6" s="583"/>
      <c r="L6" s="583" t="s">
        <v>98</v>
      </c>
      <c r="M6" s="583"/>
      <c r="N6" s="583"/>
      <c r="O6" s="583"/>
      <c r="P6" s="583"/>
      <c r="Q6" s="583"/>
      <c r="R6" s="464"/>
      <c r="S6" s="464"/>
      <c r="T6" s="464"/>
      <c r="U6" s="464"/>
      <c r="V6" s="589"/>
      <c r="W6" s="517" t="s">
        <v>99</v>
      </c>
      <c r="X6" s="439"/>
      <c r="Y6" s="439"/>
      <c r="Z6" s="439"/>
      <c r="AA6" s="439"/>
      <c r="AB6" s="440"/>
      <c r="AC6" s="594" t="s">
        <v>100</v>
      </c>
      <c r="AD6" s="595"/>
      <c r="AE6" s="595"/>
      <c r="AF6" s="595"/>
      <c r="AG6" s="595"/>
      <c r="AH6" s="595"/>
      <c r="AI6" s="595"/>
      <c r="AJ6" s="595"/>
      <c r="AK6" s="595"/>
      <c r="AL6" s="596"/>
      <c r="AM6" s="495" t="s">
        <v>101</v>
      </c>
      <c r="AN6" s="400"/>
      <c r="AO6" s="400"/>
      <c r="AP6" s="400"/>
      <c r="AQ6" s="400"/>
      <c r="AR6" s="400"/>
      <c r="AS6" s="400"/>
      <c r="AT6" s="401"/>
      <c r="AU6" s="483" t="s">
        <v>94</v>
      </c>
      <c r="AV6" s="484"/>
      <c r="AW6" s="484"/>
      <c r="AX6" s="484"/>
      <c r="AY6" s="406" t="s">
        <v>102</v>
      </c>
      <c r="AZ6" s="407"/>
      <c r="BA6" s="407"/>
      <c r="BB6" s="407"/>
      <c r="BC6" s="407"/>
      <c r="BD6" s="407"/>
      <c r="BE6" s="407"/>
      <c r="BF6" s="407"/>
      <c r="BG6" s="407"/>
      <c r="BH6" s="407"/>
      <c r="BI6" s="407"/>
      <c r="BJ6" s="407"/>
      <c r="BK6" s="407"/>
      <c r="BL6" s="407"/>
      <c r="BM6" s="408"/>
      <c r="BN6" s="426">
        <v>1920002</v>
      </c>
      <c r="BO6" s="427"/>
      <c r="BP6" s="427"/>
      <c r="BQ6" s="427"/>
      <c r="BR6" s="427"/>
      <c r="BS6" s="427"/>
      <c r="BT6" s="427"/>
      <c r="BU6" s="428"/>
      <c r="BV6" s="426">
        <v>1898958</v>
      </c>
      <c r="BW6" s="427"/>
      <c r="BX6" s="427"/>
      <c r="BY6" s="427"/>
      <c r="BZ6" s="427"/>
      <c r="CA6" s="427"/>
      <c r="CB6" s="427"/>
      <c r="CC6" s="428"/>
      <c r="CD6" s="435" t="s">
        <v>103</v>
      </c>
      <c r="CE6" s="436"/>
      <c r="CF6" s="436"/>
      <c r="CG6" s="436"/>
      <c r="CH6" s="436"/>
      <c r="CI6" s="436"/>
      <c r="CJ6" s="436"/>
      <c r="CK6" s="436"/>
      <c r="CL6" s="436"/>
      <c r="CM6" s="436"/>
      <c r="CN6" s="436"/>
      <c r="CO6" s="436"/>
      <c r="CP6" s="436"/>
      <c r="CQ6" s="436"/>
      <c r="CR6" s="436"/>
      <c r="CS6" s="437"/>
      <c r="CT6" s="579">
        <v>88.8</v>
      </c>
      <c r="CU6" s="580"/>
      <c r="CV6" s="580"/>
      <c r="CW6" s="580"/>
      <c r="CX6" s="580"/>
      <c r="CY6" s="580"/>
      <c r="CZ6" s="580"/>
      <c r="DA6" s="581"/>
      <c r="DB6" s="579">
        <v>90.1</v>
      </c>
      <c r="DC6" s="580"/>
      <c r="DD6" s="580"/>
      <c r="DE6" s="580"/>
      <c r="DF6" s="580"/>
      <c r="DG6" s="580"/>
      <c r="DH6" s="580"/>
      <c r="DI6" s="581"/>
      <c r="DJ6" s="184"/>
      <c r="DK6" s="184"/>
      <c r="DL6" s="184"/>
      <c r="DM6" s="184"/>
      <c r="DN6" s="184"/>
      <c r="DO6" s="184"/>
    </row>
    <row r="7" spans="1:119" ht="18.75" customHeight="1" x14ac:dyDescent="0.15">
      <c r="A7" s="185"/>
      <c r="B7" s="584"/>
      <c r="C7" s="585"/>
      <c r="D7" s="585"/>
      <c r="E7" s="586"/>
      <c r="F7" s="586"/>
      <c r="G7" s="586"/>
      <c r="H7" s="586"/>
      <c r="I7" s="586"/>
      <c r="J7" s="586"/>
      <c r="K7" s="586"/>
      <c r="L7" s="586"/>
      <c r="M7" s="586"/>
      <c r="N7" s="586"/>
      <c r="O7" s="586"/>
      <c r="P7" s="586"/>
      <c r="Q7" s="586"/>
      <c r="R7" s="590"/>
      <c r="S7" s="590"/>
      <c r="T7" s="590"/>
      <c r="U7" s="590"/>
      <c r="V7" s="591"/>
      <c r="W7" s="577"/>
      <c r="X7" s="388"/>
      <c r="Y7" s="388"/>
      <c r="Z7" s="388"/>
      <c r="AA7" s="388"/>
      <c r="AB7" s="585"/>
      <c r="AC7" s="597"/>
      <c r="AD7" s="389"/>
      <c r="AE7" s="389"/>
      <c r="AF7" s="389"/>
      <c r="AG7" s="389"/>
      <c r="AH7" s="389"/>
      <c r="AI7" s="389"/>
      <c r="AJ7" s="389"/>
      <c r="AK7" s="389"/>
      <c r="AL7" s="598"/>
      <c r="AM7" s="495" t="s">
        <v>104</v>
      </c>
      <c r="AN7" s="400"/>
      <c r="AO7" s="400"/>
      <c r="AP7" s="400"/>
      <c r="AQ7" s="400"/>
      <c r="AR7" s="400"/>
      <c r="AS7" s="400"/>
      <c r="AT7" s="401"/>
      <c r="AU7" s="483" t="s">
        <v>105</v>
      </c>
      <c r="AV7" s="484"/>
      <c r="AW7" s="484"/>
      <c r="AX7" s="484"/>
      <c r="AY7" s="406" t="s">
        <v>106</v>
      </c>
      <c r="AZ7" s="407"/>
      <c r="BA7" s="407"/>
      <c r="BB7" s="407"/>
      <c r="BC7" s="407"/>
      <c r="BD7" s="407"/>
      <c r="BE7" s="407"/>
      <c r="BF7" s="407"/>
      <c r="BG7" s="407"/>
      <c r="BH7" s="407"/>
      <c r="BI7" s="407"/>
      <c r="BJ7" s="407"/>
      <c r="BK7" s="407"/>
      <c r="BL7" s="407"/>
      <c r="BM7" s="408"/>
      <c r="BN7" s="426">
        <v>328119</v>
      </c>
      <c r="BO7" s="427"/>
      <c r="BP7" s="427"/>
      <c r="BQ7" s="427"/>
      <c r="BR7" s="427"/>
      <c r="BS7" s="427"/>
      <c r="BT7" s="427"/>
      <c r="BU7" s="428"/>
      <c r="BV7" s="426">
        <v>265947</v>
      </c>
      <c r="BW7" s="427"/>
      <c r="BX7" s="427"/>
      <c r="BY7" s="427"/>
      <c r="BZ7" s="427"/>
      <c r="CA7" s="427"/>
      <c r="CB7" s="427"/>
      <c r="CC7" s="428"/>
      <c r="CD7" s="435" t="s">
        <v>107</v>
      </c>
      <c r="CE7" s="436"/>
      <c r="CF7" s="436"/>
      <c r="CG7" s="436"/>
      <c r="CH7" s="436"/>
      <c r="CI7" s="436"/>
      <c r="CJ7" s="436"/>
      <c r="CK7" s="436"/>
      <c r="CL7" s="436"/>
      <c r="CM7" s="436"/>
      <c r="CN7" s="436"/>
      <c r="CO7" s="436"/>
      <c r="CP7" s="436"/>
      <c r="CQ7" s="436"/>
      <c r="CR7" s="436"/>
      <c r="CS7" s="437"/>
      <c r="CT7" s="426">
        <v>17151027</v>
      </c>
      <c r="CU7" s="427"/>
      <c r="CV7" s="427"/>
      <c r="CW7" s="427"/>
      <c r="CX7" s="427"/>
      <c r="CY7" s="427"/>
      <c r="CZ7" s="427"/>
      <c r="DA7" s="428"/>
      <c r="DB7" s="426">
        <v>17684433</v>
      </c>
      <c r="DC7" s="427"/>
      <c r="DD7" s="427"/>
      <c r="DE7" s="427"/>
      <c r="DF7" s="427"/>
      <c r="DG7" s="427"/>
      <c r="DH7" s="427"/>
      <c r="DI7" s="428"/>
      <c r="DJ7" s="184"/>
      <c r="DK7" s="184"/>
      <c r="DL7" s="184"/>
      <c r="DM7" s="184"/>
      <c r="DN7" s="184"/>
      <c r="DO7" s="184"/>
    </row>
    <row r="8" spans="1:119" ht="18.75" customHeight="1" thickBot="1" x14ac:dyDescent="0.2">
      <c r="A8" s="185"/>
      <c r="B8" s="587"/>
      <c r="C8" s="518"/>
      <c r="D8" s="518"/>
      <c r="E8" s="588"/>
      <c r="F8" s="588"/>
      <c r="G8" s="588"/>
      <c r="H8" s="588"/>
      <c r="I8" s="588"/>
      <c r="J8" s="588"/>
      <c r="K8" s="588"/>
      <c r="L8" s="588"/>
      <c r="M8" s="588"/>
      <c r="N8" s="588"/>
      <c r="O8" s="588"/>
      <c r="P8" s="588"/>
      <c r="Q8" s="588"/>
      <c r="R8" s="592"/>
      <c r="S8" s="592"/>
      <c r="T8" s="592"/>
      <c r="U8" s="592"/>
      <c r="V8" s="593"/>
      <c r="W8" s="507"/>
      <c r="X8" s="508"/>
      <c r="Y8" s="508"/>
      <c r="Z8" s="508"/>
      <c r="AA8" s="508"/>
      <c r="AB8" s="518"/>
      <c r="AC8" s="599"/>
      <c r="AD8" s="600"/>
      <c r="AE8" s="600"/>
      <c r="AF8" s="600"/>
      <c r="AG8" s="600"/>
      <c r="AH8" s="600"/>
      <c r="AI8" s="600"/>
      <c r="AJ8" s="600"/>
      <c r="AK8" s="600"/>
      <c r="AL8" s="601"/>
      <c r="AM8" s="495" t="s">
        <v>108</v>
      </c>
      <c r="AN8" s="400"/>
      <c r="AO8" s="400"/>
      <c r="AP8" s="400"/>
      <c r="AQ8" s="400"/>
      <c r="AR8" s="400"/>
      <c r="AS8" s="400"/>
      <c r="AT8" s="401"/>
      <c r="AU8" s="483" t="s">
        <v>109</v>
      </c>
      <c r="AV8" s="484"/>
      <c r="AW8" s="484"/>
      <c r="AX8" s="484"/>
      <c r="AY8" s="406" t="s">
        <v>110</v>
      </c>
      <c r="AZ8" s="407"/>
      <c r="BA8" s="407"/>
      <c r="BB8" s="407"/>
      <c r="BC8" s="407"/>
      <c r="BD8" s="407"/>
      <c r="BE8" s="407"/>
      <c r="BF8" s="407"/>
      <c r="BG8" s="407"/>
      <c r="BH8" s="407"/>
      <c r="BI8" s="407"/>
      <c r="BJ8" s="407"/>
      <c r="BK8" s="407"/>
      <c r="BL8" s="407"/>
      <c r="BM8" s="408"/>
      <c r="BN8" s="426">
        <v>1591883</v>
      </c>
      <c r="BO8" s="427"/>
      <c r="BP8" s="427"/>
      <c r="BQ8" s="427"/>
      <c r="BR8" s="427"/>
      <c r="BS8" s="427"/>
      <c r="BT8" s="427"/>
      <c r="BU8" s="428"/>
      <c r="BV8" s="426">
        <v>1633011</v>
      </c>
      <c r="BW8" s="427"/>
      <c r="BX8" s="427"/>
      <c r="BY8" s="427"/>
      <c r="BZ8" s="427"/>
      <c r="CA8" s="427"/>
      <c r="CB8" s="427"/>
      <c r="CC8" s="428"/>
      <c r="CD8" s="435" t="s">
        <v>111</v>
      </c>
      <c r="CE8" s="436"/>
      <c r="CF8" s="436"/>
      <c r="CG8" s="436"/>
      <c r="CH8" s="436"/>
      <c r="CI8" s="436"/>
      <c r="CJ8" s="436"/>
      <c r="CK8" s="436"/>
      <c r="CL8" s="436"/>
      <c r="CM8" s="436"/>
      <c r="CN8" s="436"/>
      <c r="CO8" s="436"/>
      <c r="CP8" s="436"/>
      <c r="CQ8" s="436"/>
      <c r="CR8" s="436"/>
      <c r="CS8" s="437"/>
      <c r="CT8" s="539">
        <v>0.25</v>
      </c>
      <c r="CU8" s="540"/>
      <c r="CV8" s="540"/>
      <c r="CW8" s="540"/>
      <c r="CX8" s="540"/>
      <c r="CY8" s="540"/>
      <c r="CZ8" s="540"/>
      <c r="DA8" s="541"/>
      <c r="DB8" s="539">
        <v>0.25</v>
      </c>
      <c r="DC8" s="540"/>
      <c r="DD8" s="540"/>
      <c r="DE8" s="540"/>
      <c r="DF8" s="540"/>
      <c r="DG8" s="540"/>
      <c r="DH8" s="540"/>
      <c r="DI8" s="541"/>
      <c r="DJ8" s="184"/>
      <c r="DK8" s="184"/>
      <c r="DL8" s="184"/>
      <c r="DM8" s="184"/>
      <c r="DN8" s="184"/>
      <c r="DO8" s="184"/>
    </row>
    <row r="9" spans="1:119" ht="18.75" customHeight="1" thickBot="1" x14ac:dyDescent="0.2">
      <c r="A9" s="185"/>
      <c r="B9" s="568" t="s">
        <v>112</v>
      </c>
      <c r="C9" s="569"/>
      <c r="D9" s="569"/>
      <c r="E9" s="569"/>
      <c r="F9" s="569"/>
      <c r="G9" s="569"/>
      <c r="H9" s="569"/>
      <c r="I9" s="569"/>
      <c r="J9" s="569"/>
      <c r="K9" s="489"/>
      <c r="L9" s="570" t="s">
        <v>113</v>
      </c>
      <c r="M9" s="571"/>
      <c r="N9" s="571"/>
      <c r="O9" s="571"/>
      <c r="P9" s="571"/>
      <c r="Q9" s="572"/>
      <c r="R9" s="573">
        <v>46535</v>
      </c>
      <c r="S9" s="574"/>
      <c r="T9" s="574"/>
      <c r="U9" s="574"/>
      <c r="V9" s="575"/>
      <c r="W9" s="505" t="s">
        <v>114</v>
      </c>
      <c r="X9" s="506"/>
      <c r="Y9" s="506"/>
      <c r="Z9" s="506"/>
      <c r="AA9" s="506"/>
      <c r="AB9" s="506"/>
      <c r="AC9" s="506"/>
      <c r="AD9" s="506"/>
      <c r="AE9" s="506"/>
      <c r="AF9" s="506"/>
      <c r="AG9" s="506"/>
      <c r="AH9" s="506"/>
      <c r="AI9" s="506"/>
      <c r="AJ9" s="506"/>
      <c r="AK9" s="506"/>
      <c r="AL9" s="576"/>
      <c r="AM9" s="495" t="s">
        <v>115</v>
      </c>
      <c r="AN9" s="400"/>
      <c r="AO9" s="400"/>
      <c r="AP9" s="400"/>
      <c r="AQ9" s="400"/>
      <c r="AR9" s="400"/>
      <c r="AS9" s="400"/>
      <c r="AT9" s="401"/>
      <c r="AU9" s="483" t="s">
        <v>116</v>
      </c>
      <c r="AV9" s="484"/>
      <c r="AW9" s="484"/>
      <c r="AX9" s="484"/>
      <c r="AY9" s="406" t="s">
        <v>117</v>
      </c>
      <c r="AZ9" s="407"/>
      <c r="BA9" s="407"/>
      <c r="BB9" s="407"/>
      <c r="BC9" s="407"/>
      <c r="BD9" s="407"/>
      <c r="BE9" s="407"/>
      <c r="BF9" s="407"/>
      <c r="BG9" s="407"/>
      <c r="BH9" s="407"/>
      <c r="BI9" s="407"/>
      <c r="BJ9" s="407"/>
      <c r="BK9" s="407"/>
      <c r="BL9" s="407"/>
      <c r="BM9" s="408"/>
      <c r="BN9" s="426">
        <v>-41128</v>
      </c>
      <c r="BO9" s="427"/>
      <c r="BP9" s="427"/>
      <c r="BQ9" s="427"/>
      <c r="BR9" s="427"/>
      <c r="BS9" s="427"/>
      <c r="BT9" s="427"/>
      <c r="BU9" s="428"/>
      <c r="BV9" s="426">
        <v>25631</v>
      </c>
      <c r="BW9" s="427"/>
      <c r="BX9" s="427"/>
      <c r="BY9" s="427"/>
      <c r="BZ9" s="427"/>
      <c r="CA9" s="427"/>
      <c r="CB9" s="427"/>
      <c r="CC9" s="428"/>
      <c r="CD9" s="435" t="s">
        <v>118</v>
      </c>
      <c r="CE9" s="436"/>
      <c r="CF9" s="436"/>
      <c r="CG9" s="436"/>
      <c r="CH9" s="436"/>
      <c r="CI9" s="436"/>
      <c r="CJ9" s="436"/>
      <c r="CK9" s="436"/>
      <c r="CL9" s="436"/>
      <c r="CM9" s="436"/>
      <c r="CN9" s="436"/>
      <c r="CO9" s="436"/>
      <c r="CP9" s="436"/>
      <c r="CQ9" s="436"/>
      <c r="CR9" s="436"/>
      <c r="CS9" s="437"/>
      <c r="CT9" s="396">
        <v>22.5</v>
      </c>
      <c r="CU9" s="397"/>
      <c r="CV9" s="397"/>
      <c r="CW9" s="397"/>
      <c r="CX9" s="397"/>
      <c r="CY9" s="397"/>
      <c r="CZ9" s="397"/>
      <c r="DA9" s="398"/>
      <c r="DB9" s="396">
        <v>23.4</v>
      </c>
      <c r="DC9" s="397"/>
      <c r="DD9" s="397"/>
      <c r="DE9" s="397"/>
      <c r="DF9" s="397"/>
      <c r="DG9" s="397"/>
      <c r="DH9" s="397"/>
      <c r="DI9" s="398"/>
      <c r="DJ9" s="184"/>
      <c r="DK9" s="184"/>
      <c r="DL9" s="184"/>
      <c r="DM9" s="184"/>
      <c r="DN9" s="184"/>
      <c r="DO9" s="184"/>
    </row>
    <row r="10" spans="1:119" ht="18.75" customHeight="1" thickBot="1" x14ac:dyDescent="0.2">
      <c r="A10" s="185"/>
      <c r="B10" s="568"/>
      <c r="C10" s="569"/>
      <c r="D10" s="569"/>
      <c r="E10" s="569"/>
      <c r="F10" s="569"/>
      <c r="G10" s="569"/>
      <c r="H10" s="569"/>
      <c r="I10" s="569"/>
      <c r="J10" s="569"/>
      <c r="K10" s="489"/>
      <c r="L10" s="399" t="s">
        <v>119</v>
      </c>
      <c r="M10" s="400"/>
      <c r="N10" s="400"/>
      <c r="O10" s="400"/>
      <c r="P10" s="400"/>
      <c r="Q10" s="401"/>
      <c r="R10" s="402">
        <v>50363</v>
      </c>
      <c r="S10" s="403"/>
      <c r="T10" s="403"/>
      <c r="U10" s="403"/>
      <c r="V10" s="405"/>
      <c r="W10" s="577"/>
      <c r="X10" s="388"/>
      <c r="Y10" s="388"/>
      <c r="Z10" s="388"/>
      <c r="AA10" s="388"/>
      <c r="AB10" s="388"/>
      <c r="AC10" s="388"/>
      <c r="AD10" s="388"/>
      <c r="AE10" s="388"/>
      <c r="AF10" s="388"/>
      <c r="AG10" s="388"/>
      <c r="AH10" s="388"/>
      <c r="AI10" s="388"/>
      <c r="AJ10" s="388"/>
      <c r="AK10" s="388"/>
      <c r="AL10" s="578"/>
      <c r="AM10" s="495" t="s">
        <v>120</v>
      </c>
      <c r="AN10" s="400"/>
      <c r="AO10" s="400"/>
      <c r="AP10" s="400"/>
      <c r="AQ10" s="400"/>
      <c r="AR10" s="400"/>
      <c r="AS10" s="400"/>
      <c r="AT10" s="401"/>
      <c r="AU10" s="483" t="s">
        <v>121</v>
      </c>
      <c r="AV10" s="484"/>
      <c r="AW10" s="484"/>
      <c r="AX10" s="484"/>
      <c r="AY10" s="406" t="s">
        <v>122</v>
      </c>
      <c r="AZ10" s="407"/>
      <c r="BA10" s="407"/>
      <c r="BB10" s="407"/>
      <c r="BC10" s="407"/>
      <c r="BD10" s="407"/>
      <c r="BE10" s="407"/>
      <c r="BF10" s="407"/>
      <c r="BG10" s="407"/>
      <c r="BH10" s="407"/>
      <c r="BI10" s="407"/>
      <c r="BJ10" s="407"/>
      <c r="BK10" s="407"/>
      <c r="BL10" s="407"/>
      <c r="BM10" s="408"/>
      <c r="BN10" s="426">
        <v>845</v>
      </c>
      <c r="BO10" s="427"/>
      <c r="BP10" s="427"/>
      <c r="BQ10" s="427"/>
      <c r="BR10" s="427"/>
      <c r="BS10" s="427"/>
      <c r="BT10" s="427"/>
      <c r="BU10" s="428"/>
      <c r="BV10" s="426">
        <v>1547</v>
      </c>
      <c r="BW10" s="427"/>
      <c r="BX10" s="427"/>
      <c r="BY10" s="427"/>
      <c r="BZ10" s="427"/>
      <c r="CA10" s="427"/>
      <c r="CB10" s="427"/>
      <c r="CC10" s="428"/>
      <c r="CD10" s="189" t="s">
        <v>123</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
      <c r="A11" s="185"/>
      <c r="B11" s="568"/>
      <c r="C11" s="569"/>
      <c r="D11" s="569"/>
      <c r="E11" s="569"/>
      <c r="F11" s="569"/>
      <c r="G11" s="569"/>
      <c r="H11" s="569"/>
      <c r="I11" s="569"/>
      <c r="J11" s="569"/>
      <c r="K11" s="489"/>
      <c r="L11" s="472" t="s">
        <v>124</v>
      </c>
      <c r="M11" s="473"/>
      <c r="N11" s="473"/>
      <c r="O11" s="473"/>
      <c r="P11" s="473"/>
      <c r="Q11" s="474"/>
      <c r="R11" s="565" t="s">
        <v>125</v>
      </c>
      <c r="S11" s="566"/>
      <c r="T11" s="566"/>
      <c r="U11" s="566"/>
      <c r="V11" s="567"/>
      <c r="W11" s="577"/>
      <c r="X11" s="388"/>
      <c r="Y11" s="388"/>
      <c r="Z11" s="388"/>
      <c r="AA11" s="388"/>
      <c r="AB11" s="388"/>
      <c r="AC11" s="388"/>
      <c r="AD11" s="388"/>
      <c r="AE11" s="388"/>
      <c r="AF11" s="388"/>
      <c r="AG11" s="388"/>
      <c r="AH11" s="388"/>
      <c r="AI11" s="388"/>
      <c r="AJ11" s="388"/>
      <c r="AK11" s="388"/>
      <c r="AL11" s="578"/>
      <c r="AM11" s="495" t="s">
        <v>126</v>
      </c>
      <c r="AN11" s="400"/>
      <c r="AO11" s="400"/>
      <c r="AP11" s="400"/>
      <c r="AQ11" s="400"/>
      <c r="AR11" s="400"/>
      <c r="AS11" s="400"/>
      <c r="AT11" s="401"/>
      <c r="AU11" s="483" t="s">
        <v>127</v>
      </c>
      <c r="AV11" s="484"/>
      <c r="AW11" s="484"/>
      <c r="AX11" s="484"/>
      <c r="AY11" s="406" t="s">
        <v>128</v>
      </c>
      <c r="AZ11" s="407"/>
      <c r="BA11" s="407"/>
      <c r="BB11" s="407"/>
      <c r="BC11" s="407"/>
      <c r="BD11" s="407"/>
      <c r="BE11" s="407"/>
      <c r="BF11" s="407"/>
      <c r="BG11" s="407"/>
      <c r="BH11" s="407"/>
      <c r="BI11" s="407"/>
      <c r="BJ11" s="407"/>
      <c r="BK11" s="407"/>
      <c r="BL11" s="407"/>
      <c r="BM11" s="408"/>
      <c r="BN11" s="426">
        <v>2287060</v>
      </c>
      <c r="BO11" s="427"/>
      <c r="BP11" s="427"/>
      <c r="BQ11" s="427"/>
      <c r="BR11" s="427"/>
      <c r="BS11" s="427"/>
      <c r="BT11" s="427"/>
      <c r="BU11" s="428"/>
      <c r="BV11" s="426">
        <v>2436100</v>
      </c>
      <c r="BW11" s="427"/>
      <c r="BX11" s="427"/>
      <c r="BY11" s="427"/>
      <c r="BZ11" s="427"/>
      <c r="CA11" s="427"/>
      <c r="CB11" s="427"/>
      <c r="CC11" s="428"/>
      <c r="CD11" s="435" t="s">
        <v>129</v>
      </c>
      <c r="CE11" s="436"/>
      <c r="CF11" s="436"/>
      <c r="CG11" s="436"/>
      <c r="CH11" s="436"/>
      <c r="CI11" s="436"/>
      <c r="CJ11" s="436"/>
      <c r="CK11" s="436"/>
      <c r="CL11" s="436"/>
      <c r="CM11" s="436"/>
      <c r="CN11" s="436"/>
      <c r="CO11" s="436"/>
      <c r="CP11" s="436"/>
      <c r="CQ11" s="436"/>
      <c r="CR11" s="436"/>
      <c r="CS11" s="437"/>
      <c r="CT11" s="539" t="s">
        <v>130</v>
      </c>
      <c r="CU11" s="540"/>
      <c r="CV11" s="540"/>
      <c r="CW11" s="540"/>
      <c r="CX11" s="540"/>
      <c r="CY11" s="540"/>
      <c r="CZ11" s="540"/>
      <c r="DA11" s="541"/>
      <c r="DB11" s="539" t="s">
        <v>131</v>
      </c>
      <c r="DC11" s="540"/>
      <c r="DD11" s="540"/>
      <c r="DE11" s="540"/>
      <c r="DF11" s="540"/>
      <c r="DG11" s="540"/>
      <c r="DH11" s="540"/>
      <c r="DI11" s="541"/>
      <c r="DJ11" s="184"/>
      <c r="DK11" s="184"/>
      <c r="DL11" s="184"/>
      <c r="DM11" s="184"/>
      <c r="DN11" s="184"/>
      <c r="DO11" s="184"/>
    </row>
    <row r="12" spans="1:119" ht="18.75" customHeight="1" x14ac:dyDescent="0.15">
      <c r="A12" s="185"/>
      <c r="B12" s="542" t="s">
        <v>132</v>
      </c>
      <c r="C12" s="543"/>
      <c r="D12" s="543"/>
      <c r="E12" s="543"/>
      <c r="F12" s="543"/>
      <c r="G12" s="543"/>
      <c r="H12" s="543"/>
      <c r="I12" s="543"/>
      <c r="J12" s="543"/>
      <c r="K12" s="544"/>
      <c r="L12" s="551" t="s">
        <v>133</v>
      </c>
      <c r="M12" s="552"/>
      <c r="N12" s="552"/>
      <c r="O12" s="552"/>
      <c r="P12" s="552"/>
      <c r="Q12" s="553"/>
      <c r="R12" s="554">
        <v>45262</v>
      </c>
      <c r="S12" s="555"/>
      <c r="T12" s="555"/>
      <c r="U12" s="555"/>
      <c r="V12" s="556"/>
      <c r="W12" s="557" t="s">
        <v>1</v>
      </c>
      <c r="X12" s="484"/>
      <c r="Y12" s="484"/>
      <c r="Z12" s="484"/>
      <c r="AA12" s="484"/>
      <c r="AB12" s="558"/>
      <c r="AC12" s="559" t="s">
        <v>134</v>
      </c>
      <c r="AD12" s="560"/>
      <c r="AE12" s="560"/>
      <c r="AF12" s="560"/>
      <c r="AG12" s="561"/>
      <c r="AH12" s="559" t="s">
        <v>135</v>
      </c>
      <c r="AI12" s="560"/>
      <c r="AJ12" s="560"/>
      <c r="AK12" s="560"/>
      <c r="AL12" s="562"/>
      <c r="AM12" s="495" t="s">
        <v>136</v>
      </c>
      <c r="AN12" s="400"/>
      <c r="AO12" s="400"/>
      <c r="AP12" s="400"/>
      <c r="AQ12" s="400"/>
      <c r="AR12" s="400"/>
      <c r="AS12" s="400"/>
      <c r="AT12" s="401"/>
      <c r="AU12" s="483" t="s">
        <v>116</v>
      </c>
      <c r="AV12" s="484"/>
      <c r="AW12" s="484"/>
      <c r="AX12" s="484"/>
      <c r="AY12" s="406" t="s">
        <v>137</v>
      </c>
      <c r="AZ12" s="407"/>
      <c r="BA12" s="407"/>
      <c r="BB12" s="407"/>
      <c r="BC12" s="407"/>
      <c r="BD12" s="407"/>
      <c r="BE12" s="407"/>
      <c r="BF12" s="407"/>
      <c r="BG12" s="407"/>
      <c r="BH12" s="407"/>
      <c r="BI12" s="407"/>
      <c r="BJ12" s="407"/>
      <c r="BK12" s="407"/>
      <c r="BL12" s="407"/>
      <c r="BM12" s="408"/>
      <c r="BN12" s="426">
        <v>0</v>
      </c>
      <c r="BO12" s="427"/>
      <c r="BP12" s="427"/>
      <c r="BQ12" s="427"/>
      <c r="BR12" s="427"/>
      <c r="BS12" s="427"/>
      <c r="BT12" s="427"/>
      <c r="BU12" s="428"/>
      <c r="BV12" s="426">
        <v>0</v>
      </c>
      <c r="BW12" s="427"/>
      <c r="BX12" s="427"/>
      <c r="BY12" s="427"/>
      <c r="BZ12" s="427"/>
      <c r="CA12" s="427"/>
      <c r="CB12" s="427"/>
      <c r="CC12" s="428"/>
      <c r="CD12" s="435" t="s">
        <v>138</v>
      </c>
      <c r="CE12" s="436"/>
      <c r="CF12" s="436"/>
      <c r="CG12" s="436"/>
      <c r="CH12" s="436"/>
      <c r="CI12" s="436"/>
      <c r="CJ12" s="436"/>
      <c r="CK12" s="436"/>
      <c r="CL12" s="436"/>
      <c r="CM12" s="436"/>
      <c r="CN12" s="436"/>
      <c r="CO12" s="436"/>
      <c r="CP12" s="436"/>
      <c r="CQ12" s="436"/>
      <c r="CR12" s="436"/>
      <c r="CS12" s="437"/>
      <c r="CT12" s="539" t="s">
        <v>131</v>
      </c>
      <c r="CU12" s="540"/>
      <c r="CV12" s="540"/>
      <c r="CW12" s="540"/>
      <c r="CX12" s="540"/>
      <c r="CY12" s="540"/>
      <c r="CZ12" s="540"/>
      <c r="DA12" s="541"/>
      <c r="DB12" s="539" t="s">
        <v>130</v>
      </c>
      <c r="DC12" s="540"/>
      <c r="DD12" s="540"/>
      <c r="DE12" s="540"/>
      <c r="DF12" s="540"/>
      <c r="DG12" s="540"/>
      <c r="DH12" s="540"/>
      <c r="DI12" s="541"/>
      <c r="DJ12" s="184"/>
      <c r="DK12" s="184"/>
      <c r="DL12" s="184"/>
      <c r="DM12" s="184"/>
      <c r="DN12" s="184"/>
      <c r="DO12" s="184"/>
    </row>
    <row r="13" spans="1:119" ht="18.75" customHeight="1" x14ac:dyDescent="0.15">
      <c r="A13" s="185"/>
      <c r="B13" s="545"/>
      <c r="C13" s="546"/>
      <c r="D13" s="546"/>
      <c r="E13" s="546"/>
      <c r="F13" s="546"/>
      <c r="G13" s="546"/>
      <c r="H13" s="546"/>
      <c r="I13" s="546"/>
      <c r="J13" s="546"/>
      <c r="K13" s="547"/>
      <c r="L13" s="195"/>
      <c r="M13" s="526" t="s">
        <v>139</v>
      </c>
      <c r="N13" s="527"/>
      <c r="O13" s="527"/>
      <c r="P13" s="527"/>
      <c r="Q13" s="528"/>
      <c r="R13" s="529">
        <v>44907</v>
      </c>
      <c r="S13" s="530"/>
      <c r="T13" s="530"/>
      <c r="U13" s="530"/>
      <c r="V13" s="531"/>
      <c r="W13" s="517" t="s">
        <v>140</v>
      </c>
      <c r="X13" s="439"/>
      <c r="Y13" s="439"/>
      <c r="Z13" s="439"/>
      <c r="AA13" s="439"/>
      <c r="AB13" s="440"/>
      <c r="AC13" s="402">
        <v>5398</v>
      </c>
      <c r="AD13" s="403"/>
      <c r="AE13" s="403"/>
      <c r="AF13" s="403"/>
      <c r="AG13" s="404"/>
      <c r="AH13" s="402">
        <v>5986</v>
      </c>
      <c r="AI13" s="403"/>
      <c r="AJ13" s="403"/>
      <c r="AK13" s="403"/>
      <c r="AL13" s="405"/>
      <c r="AM13" s="495" t="s">
        <v>141</v>
      </c>
      <c r="AN13" s="400"/>
      <c r="AO13" s="400"/>
      <c r="AP13" s="400"/>
      <c r="AQ13" s="400"/>
      <c r="AR13" s="400"/>
      <c r="AS13" s="400"/>
      <c r="AT13" s="401"/>
      <c r="AU13" s="483" t="s">
        <v>142</v>
      </c>
      <c r="AV13" s="484"/>
      <c r="AW13" s="484"/>
      <c r="AX13" s="484"/>
      <c r="AY13" s="406" t="s">
        <v>143</v>
      </c>
      <c r="AZ13" s="407"/>
      <c r="BA13" s="407"/>
      <c r="BB13" s="407"/>
      <c r="BC13" s="407"/>
      <c r="BD13" s="407"/>
      <c r="BE13" s="407"/>
      <c r="BF13" s="407"/>
      <c r="BG13" s="407"/>
      <c r="BH13" s="407"/>
      <c r="BI13" s="407"/>
      <c r="BJ13" s="407"/>
      <c r="BK13" s="407"/>
      <c r="BL13" s="407"/>
      <c r="BM13" s="408"/>
      <c r="BN13" s="426">
        <v>2246777</v>
      </c>
      <c r="BO13" s="427"/>
      <c r="BP13" s="427"/>
      <c r="BQ13" s="427"/>
      <c r="BR13" s="427"/>
      <c r="BS13" s="427"/>
      <c r="BT13" s="427"/>
      <c r="BU13" s="428"/>
      <c r="BV13" s="426">
        <v>2463278</v>
      </c>
      <c r="BW13" s="427"/>
      <c r="BX13" s="427"/>
      <c r="BY13" s="427"/>
      <c r="BZ13" s="427"/>
      <c r="CA13" s="427"/>
      <c r="CB13" s="427"/>
      <c r="CC13" s="428"/>
      <c r="CD13" s="435" t="s">
        <v>144</v>
      </c>
      <c r="CE13" s="436"/>
      <c r="CF13" s="436"/>
      <c r="CG13" s="436"/>
      <c r="CH13" s="436"/>
      <c r="CI13" s="436"/>
      <c r="CJ13" s="436"/>
      <c r="CK13" s="436"/>
      <c r="CL13" s="436"/>
      <c r="CM13" s="436"/>
      <c r="CN13" s="436"/>
      <c r="CO13" s="436"/>
      <c r="CP13" s="436"/>
      <c r="CQ13" s="436"/>
      <c r="CR13" s="436"/>
      <c r="CS13" s="437"/>
      <c r="CT13" s="396">
        <v>-2</v>
      </c>
      <c r="CU13" s="397"/>
      <c r="CV13" s="397"/>
      <c r="CW13" s="397"/>
      <c r="CX13" s="397"/>
      <c r="CY13" s="397"/>
      <c r="CZ13" s="397"/>
      <c r="DA13" s="398"/>
      <c r="DB13" s="396">
        <v>0.8</v>
      </c>
      <c r="DC13" s="397"/>
      <c r="DD13" s="397"/>
      <c r="DE13" s="397"/>
      <c r="DF13" s="397"/>
      <c r="DG13" s="397"/>
      <c r="DH13" s="397"/>
      <c r="DI13" s="398"/>
      <c r="DJ13" s="184"/>
      <c r="DK13" s="184"/>
      <c r="DL13" s="184"/>
      <c r="DM13" s="184"/>
      <c r="DN13" s="184"/>
      <c r="DO13" s="184"/>
    </row>
    <row r="14" spans="1:119" ht="18.75" customHeight="1" thickBot="1" x14ac:dyDescent="0.2">
      <c r="A14" s="185"/>
      <c r="B14" s="545"/>
      <c r="C14" s="546"/>
      <c r="D14" s="546"/>
      <c r="E14" s="546"/>
      <c r="F14" s="546"/>
      <c r="G14" s="546"/>
      <c r="H14" s="546"/>
      <c r="I14" s="546"/>
      <c r="J14" s="546"/>
      <c r="K14" s="547"/>
      <c r="L14" s="519" t="s">
        <v>145</v>
      </c>
      <c r="M14" s="563"/>
      <c r="N14" s="563"/>
      <c r="O14" s="563"/>
      <c r="P14" s="563"/>
      <c r="Q14" s="564"/>
      <c r="R14" s="529">
        <v>46133</v>
      </c>
      <c r="S14" s="530"/>
      <c r="T14" s="530"/>
      <c r="U14" s="530"/>
      <c r="V14" s="531"/>
      <c r="W14" s="532"/>
      <c r="X14" s="442"/>
      <c r="Y14" s="442"/>
      <c r="Z14" s="442"/>
      <c r="AA14" s="442"/>
      <c r="AB14" s="443"/>
      <c r="AC14" s="522">
        <v>23.9</v>
      </c>
      <c r="AD14" s="523"/>
      <c r="AE14" s="523"/>
      <c r="AF14" s="523"/>
      <c r="AG14" s="524"/>
      <c r="AH14" s="522">
        <v>25</v>
      </c>
      <c r="AI14" s="523"/>
      <c r="AJ14" s="523"/>
      <c r="AK14" s="523"/>
      <c r="AL14" s="525"/>
      <c r="AM14" s="495"/>
      <c r="AN14" s="400"/>
      <c r="AO14" s="400"/>
      <c r="AP14" s="400"/>
      <c r="AQ14" s="400"/>
      <c r="AR14" s="400"/>
      <c r="AS14" s="400"/>
      <c r="AT14" s="401"/>
      <c r="AU14" s="483"/>
      <c r="AV14" s="484"/>
      <c r="AW14" s="484"/>
      <c r="AX14" s="484"/>
      <c r="AY14" s="406"/>
      <c r="AZ14" s="407"/>
      <c r="BA14" s="407"/>
      <c r="BB14" s="407"/>
      <c r="BC14" s="407"/>
      <c r="BD14" s="407"/>
      <c r="BE14" s="407"/>
      <c r="BF14" s="407"/>
      <c r="BG14" s="407"/>
      <c r="BH14" s="407"/>
      <c r="BI14" s="407"/>
      <c r="BJ14" s="407"/>
      <c r="BK14" s="407"/>
      <c r="BL14" s="407"/>
      <c r="BM14" s="408"/>
      <c r="BN14" s="426"/>
      <c r="BO14" s="427"/>
      <c r="BP14" s="427"/>
      <c r="BQ14" s="427"/>
      <c r="BR14" s="427"/>
      <c r="BS14" s="427"/>
      <c r="BT14" s="427"/>
      <c r="BU14" s="428"/>
      <c r="BV14" s="426"/>
      <c r="BW14" s="427"/>
      <c r="BX14" s="427"/>
      <c r="BY14" s="427"/>
      <c r="BZ14" s="427"/>
      <c r="CA14" s="427"/>
      <c r="CB14" s="427"/>
      <c r="CC14" s="428"/>
      <c r="CD14" s="432" t="s">
        <v>146</v>
      </c>
      <c r="CE14" s="433"/>
      <c r="CF14" s="433"/>
      <c r="CG14" s="433"/>
      <c r="CH14" s="433"/>
      <c r="CI14" s="433"/>
      <c r="CJ14" s="433"/>
      <c r="CK14" s="433"/>
      <c r="CL14" s="433"/>
      <c r="CM14" s="433"/>
      <c r="CN14" s="433"/>
      <c r="CO14" s="433"/>
      <c r="CP14" s="433"/>
      <c r="CQ14" s="433"/>
      <c r="CR14" s="433"/>
      <c r="CS14" s="434"/>
      <c r="CT14" s="533" t="s">
        <v>130</v>
      </c>
      <c r="CU14" s="534"/>
      <c r="CV14" s="534"/>
      <c r="CW14" s="534"/>
      <c r="CX14" s="534"/>
      <c r="CY14" s="534"/>
      <c r="CZ14" s="534"/>
      <c r="DA14" s="535"/>
      <c r="DB14" s="533" t="s">
        <v>147</v>
      </c>
      <c r="DC14" s="534"/>
      <c r="DD14" s="534"/>
      <c r="DE14" s="534"/>
      <c r="DF14" s="534"/>
      <c r="DG14" s="534"/>
      <c r="DH14" s="534"/>
      <c r="DI14" s="535"/>
      <c r="DJ14" s="184"/>
      <c r="DK14" s="184"/>
      <c r="DL14" s="184"/>
      <c r="DM14" s="184"/>
      <c r="DN14" s="184"/>
      <c r="DO14" s="184"/>
    </row>
    <row r="15" spans="1:119" ht="18.75" customHeight="1" x14ac:dyDescent="0.15">
      <c r="A15" s="185"/>
      <c r="B15" s="545"/>
      <c r="C15" s="546"/>
      <c r="D15" s="546"/>
      <c r="E15" s="546"/>
      <c r="F15" s="546"/>
      <c r="G15" s="546"/>
      <c r="H15" s="546"/>
      <c r="I15" s="546"/>
      <c r="J15" s="546"/>
      <c r="K15" s="547"/>
      <c r="L15" s="195"/>
      <c r="M15" s="526" t="s">
        <v>148</v>
      </c>
      <c r="N15" s="527"/>
      <c r="O15" s="527"/>
      <c r="P15" s="527"/>
      <c r="Q15" s="528"/>
      <c r="R15" s="529">
        <v>45814</v>
      </c>
      <c r="S15" s="530"/>
      <c r="T15" s="530"/>
      <c r="U15" s="530"/>
      <c r="V15" s="531"/>
      <c r="W15" s="517" t="s">
        <v>149</v>
      </c>
      <c r="X15" s="439"/>
      <c r="Y15" s="439"/>
      <c r="Z15" s="439"/>
      <c r="AA15" s="439"/>
      <c r="AB15" s="440"/>
      <c r="AC15" s="402">
        <v>4461</v>
      </c>
      <c r="AD15" s="403"/>
      <c r="AE15" s="403"/>
      <c r="AF15" s="403"/>
      <c r="AG15" s="404"/>
      <c r="AH15" s="402">
        <v>4817</v>
      </c>
      <c r="AI15" s="403"/>
      <c r="AJ15" s="403"/>
      <c r="AK15" s="403"/>
      <c r="AL15" s="405"/>
      <c r="AM15" s="495"/>
      <c r="AN15" s="400"/>
      <c r="AO15" s="400"/>
      <c r="AP15" s="400"/>
      <c r="AQ15" s="400"/>
      <c r="AR15" s="400"/>
      <c r="AS15" s="400"/>
      <c r="AT15" s="401"/>
      <c r="AU15" s="483"/>
      <c r="AV15" s="484"/>
      <c r="AW15" s="484"/>
      <c r="AX15" s="484"/>
      <c r="AY15" s="418" t="s">
        <v>150</v>
      </c>
      <c r="AZ15" s="419"/>
      <c r="BA15" s="419"/>
      <c r="BB15" s="419"/>
      <c r="BC15" s="419"/>
      <c r="BD15" s="419"/>
      <c r="BE15" s="419"/>
      <c r="BF15" s="419"/>
      <c r="BG15" s="419"/>
      <c r="BH15" s="419"/>
      <c r="BI15" s="419"/>
      <c r="BJ15" s="419"/>
      <c r="BK15" s="419"/>
      <c r="BL15" s="419"/>
      <c r="BM15" s="420"/>
      <c r="BN15" s="421">
        <v>3737935</v>
      </c>
      <c r="BO15" s="422"/>
      <c r="BP15" s="422"/>
      <c r="BQ15" s="422"/>
      <c r="BR15" s="422"/>
      <c r="BS15" s="422"/>
      <c r="BT15" s="422"/>
      <c r="BU15" s="423"/>
      <c r="BV15" s="421">
        <v>3718944</v>
      </c>
      <c r="BW15" s="422"/>
      <c r="BX15" s="422"/>
      <c r="BY15" s="422"/>
      <c r="BZ15" s="422"/>
      <c r="CA15" s="422"/>
      <c r="CB15" s="422"/>
      <c r="CC15" s="423"/>
      <c r="CD15" s="536" t="s">
        <v>151</v>
      </c>
      <c r="CE15" s="537"/>
      <c r="CF15" s="537"/>
      <c r="CG15" s="537"/>
      <c r="CH15" s="537"/>
      <c r="CI15" s="537"/>
      <c r="CJ15" s="537"/>
      <c r="CK15" s="537"/>
      <c r="CL15" s="537"/>
      <c r="CM15" s="537"/>
      <c r="CN15" s="537"/>
      <c r="CO15" s="537"/>
      <c r="CP15" s="537"/>
      <c r="CQ15" s="537"/>
      <c r="CR15" s="537"/>
      <c r="CS15" s="538"/>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15">
      <c r="A16" s="185"/>
      <c r="B16" s="545"/>
      <c r="C16" s="546"/>
      <c r="D16" s="546"/>
      <c r="E16" s="546"/>
      <c r="F16" s="546"/>
      <c r="G16" s="546"/>
      <c r="H16" s="546"/>
      <c r="I16" s="546"/>
      <c r="J16" s="546"/>
      <c r="K16" s="547"/>
      <c r="L16" s="519" t="s">
        <v>152</v>
      </c>
      <c r="M16" s="520"/>
      <c r="N16" s="520"/>
      <c r="O16" s="520"/>
      <c r="P16" s="520"/>
      <c r="Q16" s="521"/>
      <c r="R16" s="514" t="s">
        <v>153</v>
      </c>
      <c r="S16" s="515"/>
      <c r="T16" s="515"/>
      <c r="U16" s="515"/>
      <c r="V16" s="516"/>
      <c r="W16" s="532"/>
      <c r="X16" s="442"/>
      <c r="Y16" s="442"/>
      <c r="Z16" s="442"/>
      <c r="AA16" s="442"/>
      <c r="AB16" s="443"/>
      <c r="AC16" s="522">
        <v>19.8</v>
      </c>
      <c r="AD16" s="523"/>
      <c r="AE16" s="523"/>
      <c r="AF16" s="523"/>
      <c r="AG16" s="524"/>
      <c r="AH16" s="522">
        <v>20.2</v>
      </c>
      <c r="AI16" s="523"/>
      <c r="AJ16" s="523"/>
      <c r="AK16" s="523"/>
      <c r="AL16" s="525"/>
      <c r="AM16" s="495"/>
      <c r="AN16" s="400"/>
      <c r="AO16" s="400"/>
      <c r="AP16" s="400"/>
      <c r="AQ16" s="400"/>
      <c r="AR16" s="400"/>
      <c r="AS16" s="400"/>
      <c r="AT16" s="401"/>
      <c r="AU16" s="483"/>
      <c r="AV16" s="484"/>
      <c r="AW16" s="484"/>
      <c r="AX16" s="484"/>
      <c r="AY16" s="406" t="s">
        <v>154</v>
      </c>
      <c r="AZ16" s="407"/>
      <c r="BA16" s="407"/>
      <c r="BB16" s="407"/>
      <c r="BC16" s="407"/>
      <c r="BD16" s="407"/>
      <c r="BE16" s="407"/>
      <c r="BF16" s="407"/>
      <c r="BG16" s="407"/>
      <c r="BH16" s="407"/>
      <c r="BI16" s="407"/>
      <c r="BJ16" s="407"/>
      <c r="BK16" s="407"/>
      <c r="BL16" s="407"/>
      <c r="BM16" s="408"/>
      <c r="BN16" s="426">
        <v>15098089</v>
      </c>
      <c r="BO16" s="427"/>
      <c r="BP16" s="427"/>
      <c r="BQ16" s="427"/>
      <c r="BR16" s="427"/>
      <c r="BS16" s="427"/>
      <c r="BT16" s="427"/>
      <c r="BU16" s="428"/>
      <c r="BV16" s="426">
        <v>15019387</v>
      </c>
      <c r="BW16" s="427"/>
      <c r="BX16" s="427"/>
      <c r="BY16" s="427"/>
      <c r="BZ16" s="427"/>
      <c r="CA16" s="427"/>
      <c r="CB16" s="427"/>
      <c r="CC16" s="428"/>
      <c r="CD16" s="199"/>
      <c r="CE16" s="424"/>
      <c r="CF16" s="424"/>
      <c r="CG16" s="424"/>
      <c r="CH16" s="424"/>
      <c r="CI16" s="424"/>
      <c r="CJ16" s="424"/>
      <c r="CK16" s="424"/>
      <c r="CL16" s="424"/>
      <c r="CM16" s="424"/>
      <c r="CN16" s="424"/>
      <c r="CO16" s="424"/>
      <c r="CP16" s="424"/>
      <c r="CQ16" s="424"/>
      <c r="CR16" s="424"/>
      <c r="CS16" s="425"/>
      <c r="CT16" s="396"/>
      <c r="CU16" s="397"/>
      <c r="CV16" s="397"/>
      <c r="CW16" s="397"/>
      <c r="CX16" s="397"/>
      <c r="CY16" s="397"/>
      <c r="CZ16" s="397"/>
      <c r="DA16" s="398"/>
      <c r="DB16" s="396"/>
      <c r="DC16" s="397"/>
      <c r="DD16" s="397"/>
      <c r="DE16" s="397"/>
      <c r="DF16" s="397"/>
      <c r="DG16" s="397"/>
      <c r="DH16" s="397"/>
      <c r="DI16" s="398"/>
      <c r="DJ16" s="184"/>
      <c r="DK16" s="184"/>
      <c r="DL16" s="184"/>
      <c r="DM16" s="184"/>
      <c r="DN16" s="184"/>
      <c r="DO16" s="184"/>
    </row>
    <row r="17" spans="1:119" ht="18.75" customHeight="1" thickBot="1" x14ac:dyDescent="0.2">
      <c r="A17" s="185"/>
      <c r="B17" s="548"/>
      <c r="C17" s="549"/>
      <c r="D17" s="549"/>
      <c r="E17" s="549"/>
      <c r="F17" s="549"/>
      <c r="G17" s="549"/>
      <c r="H17" s="549"/>
      <c r="I17" s="549"/>
      <c r="J17" s="549"/>
      <c r="K17" s="550"/>
      <c r="L17" s="200"/>
      <c r="M17" s="511" t="s">
        <v>155</v>
      </c>
      <c r="N17" s="512"/>
      <c r="O17" s="512"/>
      <c r="P17" s="512"/>
      <c r="Q17" s="513"/>
      <c r="R17" s="514" t="s">
        <v>156</v>
      </c>
      <c r="S17" s="515"/>
      <c r="T17" s="515"/>
      <c r="U17" s="515"/>
      <c r="V17" s="516"/>
      <c r="W17" s="517" t="s">
        <v>157</v>
      </c>
      <c r="X17" s="439"/>
      <c r="Y17" s="439"/>
      <c r="Z17" s="439"/>
      <c r="AA17" s="439"/>
      <c r="AB17" s="440"/>
      <c r="AC17" s="402">
        <v>12723</v>
      </c>
      <c r="AD17" s="403"/>
      <c r="AE17" s="403"/>
      <c r="AF17" s="403"/>
      <c r="AG17" s="404"/>
      <c r="AH17" s="402">
        <v>13096</v>
      </c>
      <c r="AI17" s="403"/>
      <c r="AJ17" s="403"/>
      <c r="AK17" s="403"/>
      <c r="AL17" s="405"/>
      <c r="AM17" s="495"/>
      <c r="AN17" s="400"/>
      <c r="AO17" s="400"/>
      <c r="AP17" s="400"/>
      <c r="AQ17" s="400"/>
      <c r="AR17" s="400"/>
      <c r="AS17" s="400"/>
      <c r="AT17" s="401"/>
      <c r="AU17" s="483"/>
      <c r="AV17" s="484"/>
      <c r="AW17" s="484"/>
      <c r="AX17" s="484"/>
      <c r="AY17" s="406" t="s">
        <v>158</v>
      </c>
      <c r="AZ17" s="407"/>
      <c r="BA17" s="407"/>
      <c r="BB17" s="407"/>
      <c r="BC17" s="407"/>
      <c r="BD17" s="407"/>
      <c r="BE17" s="407"/>
      <c r="BF17" s="407"/>
      <c r="BG17" s="407"/>
      <c r="BH17" s="407"/>
      <c r="BI17" s="407"/>
      <c r="BJ17" s="407"/>
      <c r="BK17" s="407"/>
      <c r="BL17" s="407"/>
      <c r="BM17" s="408"/>
      <c r="BN17" s="426">
        <v>4690994</v>
      </c>
      <c r="BO17" s="427"/>
      <c r="BP17" s="427"/>
      <c r="BQ17" s="427"/>
      <c r="BR17" s="427"/>
      <c r="BS17" s="427"/>
      <c r="BT17" s="427"/>
      <c r="BU17" s="428"/>
      <c r="BV17" s="426">
        <v>4668106</v>
      </c>
      <c r="BW17" s="427"/>
      <c r="BX17" s="427"/>
      <c r="BY17" s="427"/>
      <c r="BZ17" s="427"/>
      <c r="CA17" s="427"/>
      <c r="CB17" s="427"/>
      <c r="CC17" s="428"/>
      <c r="CD17" s="199"/>
      <c r="CE17" s="424"/>
      <c r="CF17" s="424"/>
      <c r="CG17" s="424"/>
      <c r="CH17" s="424"/>
      <c r="CI17" s="424"/>
      <c r="CJ17" s="424"/>
      <c r="CK17" s="424"/>
      <c r="CL17" s="424"/>
      <c r="CM17" s="424"/>
      <c r="CN17" s="424"/>
      <c r="CO17" s="424"/>
      <c r="CP17" s="424"/>
      <c r="CQ17" s="424"/>
      <c r="CR17" s="424"/>
      <c r="CS17" s="425"/>
      <c r="CT17" s="396"/>
      <c r="CU17" s="397"/>
      <c r="CV17" s="397"/>
      <c r="CW17" s="397"/>
      <c r="CX17" s="397"/>
      <c r="CY17" s="397"/>
      <c r="CZ17" s="397"/>
      <c r="DA17" s="398"/>
      <c r="DB17" s="396"/>
      <c r="DC17" s="397"/>
      <c r="DD17" s="397"/>
      <c r="DE17" s="397"/>
      <c r="DF17" s="397"/>
      <c r="DG17" s="397"/>
      <c r="DH17" s="397"/>
      <c r="DI17" s="398"/>
      <c r="DJ17" s="184"/>
      <c r="DK17" s="184"/>
      <c r="DL17" s="184"/>
      <c r="DM17" s="184"/>
      <c r="DN17" s="184"/>
      <c r="DO17" s="184"/>
    </row>
    <row r="18" spans="1:119" ht="18.75" customHeight="1" thickBot="1" x14ac:dyDescent="0.2">
      <c r="A18" s="185"/>
      <c r="B18" s="488" t="s">
        <v>159</v>
      </c>
      <c r="C18" s="489"/>
      <c r="D18" s="489"/>
      <c r="E18" s="490"/>
      <c r="F18" s="490"/>
      <c r="G18" s="490"/>
      <c r="H18" s="490"/>
      <c r="I18" s="490"/>
      <c r="J18" s="490"/>
      <c r="K18" s="490"/>
      <c r="L18" s="491">
        <v>170.11</v>
      </c>
      <c r="M18" s="491"/>
      <c r="N18" s="491"/>
      <c r="O18" s="491"/>
      <c r="P18" s="491"/>
      <c r="Q18" s="491"/>
      <c r="R18" s="492"/>
      <c r="S18" s="492"/>
      <c r="T18" s="492"/>
      <c r="U18" s="492"/>
      <c r="V18" s="493"/>
      <c r="W18" s="507"/>
      <c r="X18" s="508"/>
      <c r="Y18" s="508"/>
      <c r="Z18" s="508"/>
      <c r="AA18" s="508"/>
      <c r="AB18" s="518"/>
      <c r="AC18" s="390">
        <v>56.3</v>
      </c>
      <c r="AD18" s="391"/>
      <c r="AE18" s="391"/>
      <c r="AF18" s="391"/>
      <c r="AG18" s="494"/>
      <c r="AH18" s="390">
        <v>54.8</v>
      </c>
      <c r="AI18" s="391"/>
      <c r="AJ18" s="391"/>
      <c r="AK18" s="391"/>
      <c r="AL18" s="392"/>
      <c r="AM18" s="495"/>
      <c r="AN18" s="400"/>
      <c r="AO18" s="400"/>
      <c r="AP18" s="400"/>
      <c r="AQ18" s="400"/>
      <c r="AR18" s="400"/>
      <c r="AS18" s="400"/>
      <c r="AT18" s="401"/>
      <c r="AU18" s="483"/>
      <c r="AV18" s="484"/>
      <c r="AW18" s="484"/>
      <c r="AX18" s="484"/>
      <c r="AY18" s="406" t="s">
        <v>160</v>
      </c>
      <c r="AZ18" s="407"/>
      <c r="BA18" s="407"/>
      <c r="BB18" s="407"/>
      <c r="BC18" s="407"/>
      <c r="BD18" s="407"/>
      <c r="BE18" s="407"/>
      <c r="BF18" s="407"/>
      <c r="BG18" s="407"/>
      <c r="BH18" s="407"/>
      <c r="BI18" s="407"/>
      <c r="BJ18" s="407"/>
      <c r="BK18" s="407"/>
      <c r="BL18" s="407"/>
      <c r="BM18" s="408"/>
      <c r="BN18" s="426">
        <v>14846819</v>
      </c>
      <c r="BO18" s="427"/>
      <c r="BP18" s="427"/>
      <c r="BQ18" s="427"/>
      <c r="BR18" s="427"/>
      <c r="BS18" s="427"/>
      <c r="BT18" s="427"/>
      <c r="BU18" s="428"/>
      <c r="BV18" s="426">
        <v>15382282</v>
      </c>
      <c r="BW18" s="427"/>
      <c r="BX18" s="427"/>
      <c r="BY18" s="427"/>
      <c r="BZ18" s="427"/>
      <c r="CA18" s="427"/>
      <c r="CB18" s="427"/>
      <c r="CC18" s="428"/>
      <c r="CD18" s="199"/>
      <c r="CE18" s="424"/>
      <c r="CF18" s="424"/>
      <c r="CG18" s="424"/>
      <c r="CH18" s="424"/>
      <c r="CI18" s="424"/>
      <c r="CJ18" s="424"/>
      <c r="CK18" s="424"/>
      <c r="CL18" s="424"/>
      <c r="CM18" s="424"/>
      <c r="CN18" s="424"/>
      <c r="CO18" s="424"/>
      <c r="CP18" s="424"/>
      <c r="CQ18" s="424"/>
      <c r="CR18" s="424"/>
      <c r="CS18" s="425"/>
      <c r="CT18" s="396"/>
      <c r="CU18" s="397"/>
      <c r="CV18" s="397"/>
      <c r="CW18" s="397"/>
      <c r="CX18" s="397"/>
      <c r="CY18" s="397"/>
      <c r="CZ18" s="397"/>
      <c r="DA18" s="398"/>
      <c r="DB18" s="396"/>
      <c r="DC18" s="397"/>
      <c r="DD18" s="397"/>
      <c r="DE18" s="397"/>
      <c r="DF18" s="397"/>
      <c r="DG18" s="397"/>
      <c r="DH18" s="397"/>
      <c r="DI18" s="398"/>
      <c r="DJ18" s="184"/>
      <c r="DK18" s="184"/>
      <c r="DL18" s="184"/>
      <c r="DM18" s="184"/>
      <c r="DN18" s="184"/>
      <c r="DO18" s="184"/>
    </row>
    <row r="19" spans="1:119" ht="18.75" customHeight="1" thickBot="1" x14ac:dyDescent="0.2">
      <c r="A19" s="185"/>
      <c r="B19" s="488" t="s">
        <v>161</v>
      </c>
      <c r="C19" s="489"/>
      <c r="D19" s="489"/>
      <c r="E19" s="490"/>
      <c r="F19" s="490"/>
      <c r="G19" s="490"/>
      <c r="H19" s="490"/>
      <c r="I19" s="490"/>
      <c r="J19" s="490"/>
      <c r="K19" s="490"/>
      <c r="L19" s="496">
        <v>274</v>
      </c>
      <c r="M19" s="496"/>
      <c r="N19" s="496"/>
      <c r="O19" s="496"/>
      <c r="P19" s="496"/>
      <c r="Q19" s="496"/>
      <c r="R19" s="497"/>
      <c r="S19" s="497"/>
      <c r="T19" s="497"/>
      <c r="U19" s="497"/>
      <c r="V19" s="498"/>
      <c r="W19" s="505"/>
      <c r="X19" s="506"/>
      <c r="Y19" s="506"/>
      <c r="Z19" s="506"/>
      <c r="AA19" s="506"/>
      <c r="AB19" s="506"/>
      <c r="AC19" s="509"/>
      <c r="AD19" s="509"/>
      <c r="AE19" s="509"/>
      <c r="AF19" s="509"/>
      <c r="AG19" s="509"/>
      <c r="AH19" s="509"/>
      <c r="AI19" s="509"/>
      <c r="AJ19" s="509"/>
      <c r="AK19" s="509"/>
      <c r="AL19" s="510"/>
      <c r="AM19" s="495"/>
      <c r="AN19" s="400"/>
      <c r="AO19" s="400"/>
      <c r="AP19" s="400"/>
      <c r="AQ19" s="400"/>
      <c r="AR19" s="400"/>
      <c r="AS19" s="400"/>
      <c r="AT19" s="401"/>
      <c r="AU19" s="483"/>
      <c r="AV19" s="484"/>
      <c r="AW19" s="484"/>
      <c r="AX19" s="484"/>
      <c r="AY19" s="406" t="s">
        <v>162</v>
      </c>
      <c r="AZ19" s="407"/>
      <c r="BA19" s="407"/>
      <c r="BB19" s="407"/>
      <c r="BC19" s="407"/>
      <c r="BD19" s="407"/>
      <c r="BE19" s="407"/>
      <c r="BF19" s="407"/>
      <c r="BG19" s="407"/>
      <c r="BH19" s="407"/>
      <c r="BI19" s="407"/>
      <c r="BJ19" s="407"/>
      <c r="BK19" s="407"/>
      <c r="BL19" s="407"/>
      <c r="BM19" s="408"/>
      <c r="BN19" s="426">
        <v>21644741</v>
      </c>
      <c r="BO19" s="427"/>
      <c r="BP19" s="427"/>
      <c r="BQ19" s="427"/>
      <c r="BR19" s="427"/>
      <c r="BS19" s="427"/>
      <c r="BT19" s="427"/>
      <c r="BU19" s="428"/>
      <c r="BV19" s="426">
        <v>22490758</v>
      </c>
      <c r="BW19" s="427"/>
      <c r="BX19" s="427"/>
      <c r="BY19" s="427"/>
      <c r="BZ19" s="427"/>
      <c r="CA19" s="427"/>
      <c r="CB19" s="427"/>
      <c r="CC19" s="428"/>
      <c r="CD19" s="199"/>
      <c r="CE19" s="424"/>
      <c r="CF19" s="424"/>
      <c r="CG19" s="424"/>
      <c r="CH19" s="424"/>
      <c r="CI19" s="424"/>
      <c r="CJ19" s="424"/>
      <c r="CK19" s="424"/>
      <c r="CL19" s="424"/>
      <c r="CM19" s="424"/>
      <c r="CN19" s="424"/>
      <c r="CO19" s="424"/>
      <c r="CP19" s="424"/>
      <c r="CQ19" s="424"/>
      <c r="CR19" s="424"/>
      <c r="CS19" s="425"/>
      <c r="CT19" s="396"/>
      <c r="CU19" s="397"/>
      <c r="CV19" s="397"/>
      <c r="CW19" s="397"/>
      <c r="CX19" s="397"/>
      <c r="CY19" s="397"/>
      <c r="CZ19" s="397"/>
      <c r="DA19" s="398"/>
      <c r="DB19" s="396"/>
      <c r="DC19" s="397"/>
      <c r="DD19" s="397"/>
      <c r="DE19" s="397"/>
      <c r="DF19" s="397"/>
      <c r="DG19" s="397"/>
      <c r="DH19" s="397"/>
      <c r="DI19" s="398"/>
      <c r="DJ19" s="184"/>
      <c r="DK19" s="184"/>
      <c r="DL19" s="184"/>
      <c r="DM19" s="184"/>
      <c r="DN19" s="184"/>
      <c r="DO19" s="184"/>
    </row>
    <row r="20" spans="1:119" ht="18.75" customHeight="1" thickBot="1" x14ac:dyDescent="0.2">
      <c r="A20" s="185"/>
      <c r="B20" s="488" t="s">
        <v>163</v>
      </c>
      <c r="C20" s="489"/>
      <c r="D20" s="489"/>
      <c r="E20" s="490"/>
      <c r="F20" s="490"/>
      <c r="G20" s="490"/>
      <c r="H20" s="490"/>
      <c r="I20" s="490"/>
      <c r="J20" s="490"/>
      <c r="K20" s="490"/>
      <c r="L20" s="496">
        <v>16664</v>
      </c>
      <c r="M20" s="496"/>
      <c r="N20" s="496"/>
      <c r="O20" s="496"/>
      <c r="P20" s="496"/>
      <c r="Q20" s="496"/>
      <c r="R20" s="497"/>
      <c r="S20" s="497"/>
      <c r="T20" s="497"/>
      <c r="U20" s="497"/>
      <c r="V20" s="498"/>
      <c r="W20" s="507"/>
      <c r="X20" s="508"/>
      <c r="Y20" s="508"/>
      <c r="Z20" s="508"/>
      <c r="AA20" s="508"/>
      <c r="AB20" s="508"/>
      <c r="AC20" s="499"/>
      <c r="AD20" s="499"/>
      <c r="AE20" s="499"/>
      <c r="AF20" s="499"/>
      <c r="AG20" s="499"/>
      <c r="AH20" s="499"/>
      <c r="AI20" s="499"/>
      <c r="AJ20" s="499"/>
      <c r="AK20" s="499"/>
      <c r="AL20" s="500"/>
      <c r="AM20" s="501"/>
      <c r="AN20" s="473"/>
      <c r="AO20" s="473"/>
      <c r="AP20" s="473"/>
      <c r="AQ20" s="473"/>
      <c r="AR20" s="473"/>
      <c r="AS20" s="473"/>
      <c r="AT20" s="474"/>
      <c r="AU20" s="502"/>
      <c r="AV20" s="503"/>
      <c r="AW20" s="503"/>
      <c r="AX20" s="504"/>
      <c r="AY20" s="406"/>
      <c r="AZ20" s="407"/>
      <c r="BA20" s="407"/>
      <c r="BB20" s="407"/>
      <c r="BC20" s="407"/>
      <c r="BD20" s="407"/>
      <c r="BE20" s="407"/>
      <c r="BF20" s="407"/>
      <c r="BG20" s="407"/>
      <c r="BH20" s="407"/>
      <c r="BI20" s="407"/>
      <c r="BJ20" s="407"/>
      <c r="BK20" s="407"/>
      <c r="BL20" s="407"/>
      <c r="BM20" s="408"/>
      <c r="BN20" s="426"/>
      <c r="BO20" s="427"/>
      <c r="BP20" s="427"/>
      <c r="BQ20" s="427"/>
      <c r="BR20" s="427"/>
      <c r="BS20" s="427"/>
      <c r="BT20" s="427"/>
      <c r="BU20" s="428"/>
      <c r="BV20" s="426"/>
      <c r="BW20" s="427"/>
      <c r="BX20" s="427"/>
      <c r="BY20" s="427"/>
      <c r="BZ20" s="427"/>
      <c r="CA20" s="427"/>
      <c r="CB20" s="427"/>
      <c r="CC20" s="428"/>
      <c r="CD20" s="199"/>
      <c r="CE20" s="424"/>
      <c r="CF20" s="424"/>
      <c r="CG20" s="424"/>
      <c r="CH20" s="424"/>
      <c r="CI20" s="424"/>
      <c r="CJ20" s="424"/>
      <c r="CK20" s="424"/>
      <c r="CL20" s="424"/>
      <c r="CM20" s="424"/>
      <c r="CN20" s="424"/>
      <c r="CO20" s="424"/>
      <c r="CP20" s="424"/>
      <c r="CQ20" s="424"/>
      <c r="CR20" s="424"/>
      <c r="CS20" s="425"/>
      <c r="CT20" s="396"/>
      <c r="CU20" s="397"/>
      <c r="CV20" s="397"/>
      <c r="CW20" s="397"/>
      <c r="CX20" s="397"/>
      <c r="CY20" s="397"/>
      <c r="CZ20" s="397"/>
      <c r="DA20" s="398"/>
      <c r="DB20" s="396"/>
      <c r="DC20" s="397"/>
      <c r="DD20" s="397"/>
      <c r="DE20" s="397"/>
      <c r="DF20" s="397"/>
      <c r="DG20" s="397"/>
      <c r="DH20" s="397"/>
      <c r="DI20" s="398"/>
      <c r="DJ20" s="184"/>
      <c r="DK20" s="184"/>
      <c r="DL20" s="184"/>
      <c r="DM20" s="184"/>
      <c r="DN20" s="184"/>
      <c r="DO20" s="184"/>
    </row>
    <row r="21" spans="1:119" ht="18.75" customHeight="1" x14ac:dyDescent="0.15">
      <c r="A21" s="185"/>
      <c r="B21" s="485" t="s">
        <v>164</v>
      </c>
      <c r="C21" s="486"/>
      <c r="D21" s="486"/>
      <c r="E21" s="486"/>
      <c r="F21" s="486"/>
      <c r="G21" s="486"/>
      <c r="H21" s="486"/>
      <c r="I21" s="486"/>
      <c r="J21" s="486"/>
      <c r="K21" s="486"/>
      <c r="L21" s="486"/>
      <c r="M21" s="486"/>
      <c r="N21" s="486"/>
      <c r="O21" s="486"/>
      <c r="P21" s="486"/>
      <c r="Q21" s="486"/>
      <c r="R21" s="486"/>
      <c r="S21" s="486"/>
      <c r="T21" s="486"/>
      <c r="U21" s="486"/>
      <c r="V21" s="486"/>
      <c r="W21" s="486"/>
      <c r="X21" s="486"/>
      <c r="Y21" s="486"/>
      <c r="Z21" s="486"/>
      <c r="AA21" s="486"/>
      <c r="AB21" s="486"/>
      <c r="AC21" s="486"/>
      <c r="AD21" s="486"/>
      <c r="AE21" s="486"/>
      <c r="AF21" s="486"/>
      <c r="AG21" s="486"/>
      <c r="AH21" s="486"/>
      <c r="AI21" s="486"/>
      <c r="AJ21" s="486"/>
      <c r="AK21" s="486"/>
      <c r="AL21" s="486"/>
      <c r="AM21" s="486"/>
      <c r="AN21" s="486"/>
      <c r="AO21" s="486"/>
      <c r="AP21" s="486"/>
      <c r="AQ21" s="486"/>
      <c r="AR21" s="486"/>
      <c r="AS21" s="486"/>
      <c r="AT21" s="486"/>
      <c r="AU21" s="486"/>
      <c r="AV21" s="486"/>
      <c r="AW21" s="486"/>
      <c r="AX21" s="487"/>
      <c r="AY21" s="406"/>
      <c r="AZ21" s="407"/>
      <c r="BA21" s="407"/>
      <c r="BB21" s="407"/>
      <c r="BC21" s="407"/>
      <c r="BD21" s="407"/>
      <c r="BE21" s="407"/>
      <c r="BF21" s="407"/>
      <c r="BG21" s="407"/>
      <c r="BH21" s="407"/>
      <c r="BI21" s="407"/>
      <c r="BJ21" s="407"/>
      <c r="BK21" s="407"/>
      <c r="BL21" s="407"/>
      <c r="BM21" s="408"/>
      <c r="BN21" s="426"/>
      <c r="BO21" s="427"/>
      <c r="BP21" s="427"/>
      <c r="BQ21" s="427"/>
      <c r="BR21" s="427"/>
      <c r="BS21" s="427"/>
      <c r="BT21" s="427"/>
      <c r="BU21" s="428"/>
      <c r="BV21" s="426"/>
      <c r="BW21" s="427"/>
      <c r="BX21" s="427"/>
      <c r="BY21" s="427"/>
      <c r="BZ21" s="427"/>
      <c r="CA21" s="427"/>
      <c r="CB21" s="427"/>
      <c r="CC21" s="428"/>
      <c r="CD21" s="199"/>
      <c r="CE21" s="424"/>
      <c r="CF21" s="424"/>
      <c r="CG21" s="424"/>
      <c r="CH21" s="424"/>
      <c r="CI21" s="424"/>
      <c r="CJ21" s="424"/>
      <c r="CK21" s="424"/>
      <c r="CL21" s="424"/>
      <c r="CM21" s="424"/>
      <c r="CN21" s="424"/>
      <c r="CO21" s="424"/>
      <c r="CP21" s="424"/>
      <c r="CQ21" s="424"/>
      <c r="CR21" s="424"/>
      <c r="CS21" s="425"/>
      <c r="CT21" s="396"/>
      <c r="CU21" s="397"/>
      <c r="CV21" s="397"/>
      <c r="CW21" s="397"/>
      <c r="CX21" s="397"/>
      <c r="CY21" s="397"/>
      <c r="CZ21" s="397"/>
      <c r="DA21" s="398"/>
      <c r="DB21" s="396"/>
      <c r="DC21" s="397"/>
      <c r="DD21" s="397"/>
      <c r="DE21" s="397"/>
      <c r="DF21" s="397"/>
      <c r="DG21" s="397"/>
      <c r="DH21" s="397"/>
      <c r="DI21" s="398"/>
      <c r="DJ21" s="184"/>
      <c r="DK21" s="184"/>
      <c r="DL21" s="184"/>
      <c r="DM21" s="184"/>
      <c r="DN21" s="184"/>
      <c r="DO21" s="184"/>
    </row>
    <row r="22" spans="1:119" ht="18.75" customHeight="1" thickBot="1" x14ac:dyDescent="0.2">
      <c r="A22" s="185"/>
      <c r="B22" s="455" t="s">
        <v>165</v>
      </c>
      <c r="C22" s="456"/>
      <c r="D22" s="457"/>
      <c r="E22" s="464" t="s">
        <v>1</v>
      </c>
      <c r="F22" s="439"/>
      <c r="G22" s="439"/>
      <c r="H22" s="439"/>
      <c r="I22" s="439"/>
      <c r="J22" s="439"/>
      <c r="K22" s="440"/>
      <c r="L22" s="464" t="s">
        <v>166</v>
      </c>
      <c r="M22" s="439"/>
      <c r="N22" s="439"/>
      <c r="O22" s="439"/>
      <c r="P22" s="440"/>
      <c r="Q22" s="449" t="s">
        <v>167</v>
      </c>
      <c r="R22" s="450"/>
      <c r="S22" s="450"/>
      <c r="T22" s="450"/>
      <c r="U22" s="450"/>
      <c r="V22" s="465"/>
      <c r="W22" s="467" t="s">
        <v>168</v>
      </c>
      <c r="X22" s="456"/>
      <c r="Y22" s="457"/>
      <c r="Z22" s="464" t="s">
        <v>1</v>
      </c>
      <c r="AA22" s="439"/>
      <c r="AB22" s="439"/>
      <c r="AC22" s="439"/>
      <c r="AD22" s="439"/>
      <c r="AE22" s="439"/>
      <c r="AF22" s="439"/>
      <c r="AG22" s="440"/>
      <c r="AH22" s="438" t="s">
        <v>169</v>
      </c>
      <c r="AI22" s="439"/>
      <c r="AJ22" s="439"/>
      <c r="AK22" s="439"/>
      <c r="AL22" s="440"/>
      <c r="AM22" s="438" t="s">
        <v>170</v>
      </c>
      <c r="AN22" s="444"/>
      <c r="AO22" s="444"/>
      <c r="AP22" s="444"/>
      <c r="AQ22" s="444"/>
      <c r="AR22" s="445"/>
      <c r="AS22" s="449" t="s">
        <v>167</v>
      </c>
      <c r="AT22" s="450"/>
      <c r="AU22" s="450"/>
      <c r="AV22" s="450"/>
      <c r="AW22" s="450"/>
      <c r="AX22" s="451"/>
      <c r="AY22" s="393"/>
      <c r="AZ22" s="394"/>
      <c r="BA22" s="394"/>
      <c r="BB22" s="394"/>
      <c r="BC22" s="394"/>
      <c r="BD22" s="394"/>
      <c r="BE22" s="394"/>
      <c r="BF22" s="394"/>
      <c r="BG22" s="394"/>
      <c r="BH22" s="394"/>
      <c r="BI22" s="394"/>
      <c r="BJ22" s="394"/>
      <c r="BK22" s="394"/>
      <c r="BL22" s="394"/>
      <c r="BM22" s="395"/>
      <c r="BN22" s="429"/>
      <c r="BO22" s="430"/>
      <c r="BP22" s="430"/>
      <c r="BQ22" s="430"/>
      <c r="BR22" s="430"/>
      <c r="BS22" s="430"/>
      <c r="BT22" s="430"/>
      <c r="BU22" s="431"/>
      <c r="BV22" s="429"/>
      <c r="BW22" s="430"/>
      <c r="BX22" s="430"/>
      <c r="BY22" s="430"/>
      <c r="BZ22" s="430"/>
      <c r="CA22" s="430"/>
      <c r="CB22" s="430"/>
      <c r="CC22" s="431"/>
      <c r="CD22" s="199"/>
      <c r="CE22" s="424"/>
      <c r="CF22" s="424"/>
      <c r="CG22" s="424"/>
      <c r="CH22" s="424"/>
      <c r="CI22" s="424"/>
      <c r="CJ22" s="424"/>
      <c r="CK22" s="424"/>
      <c r="CL22" s="424"/>
      <c r="CM22" s="424"/>
      <c r="CN22" s="424"/>
      <c r="CO22" s="424"/>
      <c r="CP22" s="424"/>
      <c r="CQ22" s="424"/>
      <c r="CR22" s="424"/>
      <c r="CS22" s="425"/>
      <c r="CT22" s="396"/>
      <c r="CU22" s="397"/>
      <c r="CV22" s="397"/>
      <c r="CW22" s="397"/>
      <c r="CX22" s="397"/>
      <c r="CY22" s="397"/>
      <c r="CZ22" s="397"/>
      <c r="DA22" s="398"/>
      <c r="DB22" s="396"/>
      <c r="DC22" s="397"/>
      <c r="DD22" s="397"/>
      <c r="DE22" s="397"/>
      <c r="DF22" s="397"/>
      <c r="DG22" s="397"/>
      <c r="DH22" s="397"/>
      <c r="DI22" s="398"/>
      <c r="DJ22" s="184"/>
      <c r="DK22" s="184"/>
      <c r="DL22" s="184"/>
      <c r="DM22" s="184"/>
      <c r="DN22" s="184"/>
      <c r="DO22" s="184"/>
    </row>
    <row r="23" spans="1:119" ht="18.75" customHeight="1" x14ac:dyDescent="0.15">
      <c r="A23" s="185"/>
      <c r="B23" s="458"/>
      <c r="C23" s="459"/>
      <c r="D23" s="460"/>
      <c r="E23" s="441"/>
      <c r="F23" s="442"/>
      <c r="G23" s="442"/>
      <c r="H23" s="442"/>
      <c r="I23" s="442"/>
      <c r="J23" s="442"/>
      <c r="K23" s="443"/>
      <c r="L23" s="441"/>
      <c r="M23" s="442"/>
      <c r="N23" s="442"/>
      <c r="O23" s="442"/>
      <c r="P23" s="443"/>
      <c r="Q23" s="452"/>
      <c r="R23" s="453"/>
      <c r="S23" s="453"/>
      <c r="T23" s="453"/>
      <c r="U23" s="453"/>
      <c r="V23" s="466"/>
      <c r="W23" s="468"/>
      <c r="X23" s="459"/>
      <c r="Y23" s="460"/>
      <c r="Z23" s="441"/>
      <c r="AA23" s="442"/>
      <c r="AB23" s="442"/>
      <c r="AC23" s="442"/>
      <c r="AD23" s="442"/>
      <c r="AE23" s="442"/>
      <c r="AF23" s="442"/>
      <c r="AG23" s="443"/>
      <c r="AH23" s="441"/>
      <c r="AI23" s="442"/>
      <c r="AJ23" s="442"/>
      <c r="AK23" s="442"/>
      <c r="AL23" s="443"/>
      <c r="AM23" s="446"/>
      <c r="AN23" s="447"/>
      <c r="AO23" s="447"/>
      <c r="AP23" s="447"/>
      <c r="AQ23" s="447"/>
      <c r="AR23" s="448"/>
      <c r="AS23" s="452"/>
      <c r="AT23" s="453"/>
      <c r="AU23" s="453"/>
      <c r="AV23" s="453"/>
      <c r="AW23" s="453"/>
      <c r="AX23" s="454"/>
      <c r="AY23" s="418" t="s">
        <v>171</v>
      </c>
      <c r="AZ23" s="419"/>
      <c r="BA23" s="419"/>
      <c r="BB23" s="419"/>
      <c r="BC23" s="419"/>
      <c r="BD23" s="419"/>
      <c r="BE23" s="419"/>
      <c r="BF23" s="419"/>
      <c r="BG23" s="419"/>
      <c r="BH23" s="419"/>
      <c r="BI23" s="419"/>
      <c r="BJ23" s="419"/>
      <c r="BK23" s="419"/>
      <c r="BL23" s="419"/>
      <c r="BM23" s="420"/>
      <c r="BN23" s="426">
        <v>21365338</v>
      </c>
      <c r="BO23" s="427"/>
      <c r="BP23" s="427"/>
      <c r="BQ23" s="427"/>
      <c r="BR23" s="427"/>
      <c r="BS23" s="427"/>
      <c r="BT23" s="427"/>
      <c r="BU23" s="428"/>
      <c r="BV23" s="426">
        <v>19957893</v>
      </c>
      <c r="BW23" s="427"/>
      <c r="BX23" s="427"/>
      <c r="BY23" s="427"/>
      <c r="BZ23" s="427"/>
      <c r="CA23" s="427"/>
      <c r="CB23" s="427"/>
      <c r="CC23" s="428"/>
      <c r="CD23" s="199"/>
      <c r="CE23" s="424"/>
      <c r="CF23" s="424"/>
      <c r="CG23" s="424"/>
      <c r="CH23" s="424"/>
      <c r="CI23" s="424"/>
      <c r="CJ23" s="424"/>
      <c r="CK23" s="424"/>
      <c r="CL23" s="424"/>
      <c r="CM23" s="424"/>
      <c r="CN23" s="424"/>
      <c r="CO23" s="424"/>
      <c r="CP23" s="424"/>
      <c r="CQ23" s="424"/>
      <c r="CR23" s="424"/>
      <c r="CS23" s="425"/>
      <c r="CT23" s="396"/>
      <c r="CU23" s="397"/>
      <c r="CV23" s="397"/>
      <c r="CW23" s="397"/>
      <c r="CX23" s="397"/>
      <c r="CY23" s="397"/>
      <c r="CZ23" s="397"/>
      <c r="DA23" s="398"/>
      <c r="DB23" s="396"/>
      <c r="DC23" s="397"/>
      <c r="DD23" s="397"/>
      <c r="DE23" s="397"/>
      <c r="DF23" s="397"/>
      <c r="DG23" s="397"/>
      <c r="DH23" s="397"/>
      <c r="DI23" s="398"/>
      <c r="DJ23" s="184"/>
      <c r="DK23" s="184"/>
      <c r="DL23" s="184"/>
      <c r="DM23" s="184"/>
      <c r="DN23" s="184"/>
      <c r="DO23" s="184"/>
    </row>
    <row r="24" spans="1:119" ht="18.75" customHeight="1" thickBot="1" x14ac:dyDescent="0.2">
      <c r="A24" s="185"/>
      <c r="B24" s="458"/>
      <c r="C24" s="459"/>
      <c r="D24" s="460"/>
      <c r="E24" s="399" t="s">
        <v>172</v>
      </c>
      <c r="F24" s="400"/>
      <c r="G24" s="400"/>
      <c r="H24" s="400"/>
      <c r="I24" s="400"/>
      <c r="J24" s="400"/>
      <c r="K24" s="401"/>
      <c r="L24" s="402">
        <v>1</v>
      </c>
      <c r="M24" s="403"/>
      <c r="N24" s="403"/>
      <c r="O24" s="403"/>
      <c r="P24" s="404"/>
      <c r="Q24" s="402">
        <v>8700</v>
      </c>
      <c r="R24" s="403"/>
      <c r="S24" s="403"/>
      <c r="T24" s="403"/>
      <c r="U24" s="403"/>
      <c r="V24" s="404"/>
      <c r="W24" s="468"/>
      <c r="X24" s="459"/>
      <c r="Y24" s="460"/>
      <c r="Z24" s="399" t="s">
        <v>173</v>
      </c>
      <c r="AA24" s="400"/>
      <c r="AB24" s="400"/>
      <c r="AC24" s="400"/>
      <c r="AD24" s="400"/>
      <c r="AE24" s="400"/>
      <c r="AF24" s="400"/>
      <c r="AG24" s="401"/>
      <c r="AH24" s="402">
        <v>408</v>
      </c>
      <c r="AI24" s="403"/>
      <c r="AJ24" s="403"/>
      <c r="AK24" s="403"/>
      <c r="AL24" s="404"/>
      <c r="AM24" s="402">
        <v>1335792</v>
      </c>
      <c r="AN24" s="403"/>
      <c r="AO24" s="403"/>
      <c r="AP24" s="403"/>
      <c r="AQ24" s="403"/>
      <c r="AR24" s="404"/>
      <c r="AS24" s="402">
        <v>3274</v>
      </c>
      <c r="AT24" s="403"/>
      <c r="AU24" s="403"/>
      <c r="AV24" s="403"/>
      <c r="AW24" s="403"/>
      <c r="AX24" s="405"/>
      <c r="AY24" s="393" t="s">
        <v>174</v>
      </c>
      <c r="AZ24" s="394"/>
      <c r="BA24" s="394"/>
      <c r="BB24" s="394"/>
      <c r="BC24" s="394"/>
      <c r="BD24" s="394"/>
      <c r="BE24" s="394"/>
      <c r="BF24" s="394"/>
      <c r="BG24" s="394"/>
      <c r="BH24" s="394"/>
      <c r="BI24" s="394"/>
      <c r="BJ24" s="394"/>
      <c r="BK24" s="394"/>
      <c r="BL24" s="394"/>
      <c r="BM24" s="395"/>
      <c r="BN24" s="426">
        <v>7283868</v>
      </c>
      <c r="BO24" s="427"/>
      <c r="BP24" s="427"/>
      <c r="BQ24" s="427"/>
      <c r="BR24" s="427"/>
      <c r="BS24" s="427"/>
      <c r="BT24" s="427"/>
      <c r="BU24" s="428"/>
      <c r="BV24" s="426">
        <v>6299283</v>
      </c>
      <c r="BW24" s="427"/>
      <c r="BX24" s="427"/>
      <c r="BY24" s="427"/>
      <c r="BZ24" s="427"/>
      <c r="CA24" s="427"/>
      <c r="CB24" s="427"/>
      <c r="CC24" s="428"/>
      <c r="CD24" s="199"/>
      <c r="CE24" s="424"/>
      <c r="CF24" s="424"/>
      <c r="CG24" s="424"/>
      <c r="CH24" s="424"/>
      <c r="CI24" s="424"/>
      <c r="CJ24" s="424"/>
      <c r="CK24" s="424"/>
      <c r="CL24" s="424"/>
      <c r="CM24" s="424"/>
      <c r="CN24" s="424"/>
      <c r="CO24" s="424"/>
      <c r="CP24" s="424"/>
      <c r="CQ24" s="424"/>
      <c r="CR24" s="424"/>
      <c r="CS24" s="425"/>
      <c r="CT24" s="396"/>
      <c r="CU24" s="397"/>
      <c r="CV24" s="397"/>
      <c r="CW24" s="397"/>
      <c r="CX24" s="397"/>
      <c r="CY24" s="397"/>
      <c r="CZ24" s="397"/>
      <c r="DA24" s="398"/>
      <c r="DB24" s="396"/>
      <c r="DC24" s="397"/>
      <c r="DD24" s="397"/>
      <c r="DE24" s="397"/>
      <c r="DF24" s="397"/>
      <c r="DG24" s="397"/>
      <c r="DH24" s="397"/>
      <c r="DI24" s="398"/>
      <c r="DJ24" s="184"/>
      <c r="DK24" s="184"/>
      <c r="DL24" s="184"/>
      <c r="DM24" s="184"/>
      <c r="DN24" s="184"/>
      <c r="DO24" s="184"/>
    </row>
    <row r="25" spans="1:119" s="184" customFormat="1" ht="18.75" customHeight="1" x14ac:dyDescent="0.15">
      <c r="A25" s="185"/>
      <c r="B25" s="458"/>
      <c r="C25" s="459"/>
      <c r="D25" s="460"/>
      <c r="E25" s="399" t="s">
        <v>175</v>
      </c>
      <c r="F25" s="400"/>
      <c r="G25" s="400"/>
      <c r="H25" s="400"/>
      <c r="I25" s="400"/>
      <c r="J25" s="400"/>
      <c r="K25" s="401"/>
      <c r="L25" s="402">
        <v>1</v>
      </c>
      <c r="M25" s="403"/>
      <c r="N25" s="403"/>
      <c r="O25" s="403"/>
      <c r="P25" s="404"/>
      <c r="Q25" s="402">
        <v>6780</v>
      </c>
      <c r="R25" s="403"/>
      <c r="S25" s="403"/>
      <c r="T25" s="403"/>
      <c r="U25" s="403"/>
      <c r="V25" s="404"/>
      <c r="W25" s="468"/>
      <c r="X25" s="459"/>
      <c r="Y25" s="460"/>
      <c r="Z25" s="399" t="s">
        <v>176</v>
      </c>
      <c r="AA25" s="400"/>
      <c r="AB25" s="400"/>
      <c r="AC25" s="400"/>
      <c r="AD25" s="400"/>
      <c r="AE25" s="400"/>
      <c r="AF25" s="400"/>
      <c r="AG25" s="401"/>
      <c r="AH25" s="402" t="s">
        <v>147</v>
      </c>
      <c r="AI25" s="403"/>
      <c r="AJ25" s="403"/>
      <c r="AK25" s="403"/>
      <c r="AL25" s="404"/>
      <c r="AM25" s="402" t="s">
        <v>177</v>
      </c>
      <c r="AN25" s="403"/>
      <c r="AO25" s="403"/>
      <c r="AP25" s="403"/>
      <c r="AQ25" s="403"/>
      <c r="AR25" s="404"/>
      <c r="AS25" s="402" t="s">
        <v>177</v>
      </c>
      <c r="AT25" s="403"/>
      <c r="AU25" s="403"/>
      <c r="AV25" s="403"/>
      <c r="AW25" s="403"/>
      <c r="AX25" s="405"/>
      <c r="AY25" s="418" t="s">
        <v>178</v>
      </c>
      <c r="AZ25" s="419"/>
      <c r="BA25" s="419"/>
      <c r="BB25" s="419"/>
      <c r="BC25" s="419"/>
      <c r="BD25" s="419"/>
      <c r="BE25" s="419"/>
      <c r="BF25" s="419"/>
      <c r="BG25" s="419"/>
      <c r="BH25" s="419"/>
      <c r="BI25" s="419"/>
      <c r="BJ25" s="419"/>
      <c r="BK25" s="419"/>
      <c r="BL25" s="419"/>
      <c r="BM25" s="420"/>
      <c r="BN25" s="421">
        <v>4503250</v>
      </c>
      <c r="BO25" s="422"/>
      <c r="BP25" s="422"/>
      <c r="BQ25" s="422"/>
      <c r="BR25" s="422"/>
      <c r="BS25" s="422"/>
      <c r="BT25" s="422"/>
      <c r="BU25" s="423"/>
      <c r="BV25" s="421">
        <v>5666613</v>
      </c>
      <c r="BW25" s="422"/>
      <c r="BX25" s="422"/>
      <c r="BY25" s="422"/>
      <c r="BZ25" s="422"/>
      <c r="CA25" s="422"/>
      <c r="CB25" s="422"/>
      <c r="CC25" s="423"/>
      <c r="CD25" s="199"/>
      <c r="CE25" s="424"/>
      <c r="CF25" s="424"/>
      <c r="CG25" s="424"/>
      <c r="CH25" s="424"/>
      <c r="CI25" s="424"/>
      <c r="CJ25" s="424"/>
      <c r="CK25" s="424"/>
      <c r="CL25" s="424"/>
      <c r="CM25" s="424"/>
      <c r="CN25" s="424"/>
      <c r="CO25" s="424"/>
      <c r="CP25" s="424"/>
      <c r="CQ25" s="424"/>
      <c r="CR25" s="424"/>
      <c r="CS25" s="425"/>
      <c r="CT25" s="396"/>
      <c r="CU25" s="397"/>
      <c r="CV25" s="397"/>
      <c r="CW25" s="397"/>
      <c r="CX25" s="397"/>
      <c r="CY25" s="397"/>
      <c r="CZ25" s="397"/>
      <c r="DA25" s="398"/>
      <c r="DB25" s="396"/>
      <c r="DC25" s="397"/>
      <c r="DD25" s="397"/>
      <c r="DE25" s="397"/>
      <c r="DF25" s="397"/>
      <c r="DG25" s="397"/>
      <c r="DH25" s="397"/>
      <c r="DI25" s="398"/>
    </row>
    <row r="26" spans="1:119" s="184" customFormat="1" ht="18.75" customHeight="1" x14ac:dyDescent="0.15">
      <c r="A26" s="185"/>
      <c r="B26" s="458"/>
      <c r="C26" s="459"/>
      <c r="D26" s="460"/>
      <c r="E26" s="399" t="s">
        <v>179</v>
      </c>
      <c r="F26" s="400"/>
      <c r="G26" s="400"/>
      <c r="H26" s="400"/>
      <c r="I26" s="400"/>
      <c r="J26" s="400"/>
      <c r="K26" s="401"/>
      <c r="L26" s="402">
        <v>1</v>
      </c>
      <c r="M26" s="403"/>
      <c r="N26" s="403"/>
      <c r="O26" s="403"/>
      <c r="P26" s="404"/>
      <c r="Q26" s="402">
        <v>6090</v>
      </c>
      <c r="R26" s="403"/>
      <c r="S26" s="403"/>
      <c r="T26" s="403"/>
      <c r="U26" s="403"/>
      <c r="V26" s="404"/>
      <c r="W26" s="468"/>
      <c r="X26" s="459"/>
      <c r="Y26" s="460"/>
      <c r="Z26" s="399" t="s">
        <v>180</v>
      </c>
      <c r="AA26" s="481"/>
      <c r="AB26" s="481"/>
      <c r="AC26" s="481"/>
      <c r="AD26" s="481"/>
      <c r="AE26" s="481"/>
      <c r="AF26" s="481"/>
      <c r="AG26" s="482"/>
      <c r="AH26" s="402">
        <v>28</v>
      </c>
      <c r="AI26" s="403"/>
      <c r="AJ26" s="403"/>
      <c r="AK26" s="403"/>
      <c r="AL26" s="404"/>
      <c r="AM26" s="402">
        <v>85764</v>
      </c>
      <c r="AN26" s="403"/>
      <c r="AO26" s="403"/>
      <c r="AP26" s="403"/>
      <c r="AQ26" s="403"/>
      <c r="AR26" s="404"/>
      <c r="AS26" s="402">
        <v>3063</v>
      </c>
      <c r="AT26" s="403"/>
      <c r="AU26" s="403"/>
      <c r="AV26" s="403"/>
      <c r="AW26" s="403"/>
      <c r="AX26" s="405"/>
      <c r="AY26" s="435" t="s">
        <v>181</v>
      </c>
      <c r="AZ26" s="436"/>
      <c r="BA26" s="436"/>
      <c r="BB26" s="436"/>
      <c r="BC26" s="436"/>
      <c r="BD26" s="436"/>
      <c r="BE26" s="436"/>
      <c r="BF26" s="436"/>
      <c r="BG26" s="436"/>
      <c r="BH26" s="436"/>
      <c r="BI26" s="436"/>
      <c r="BJ26" s="436"/>
      <c r="BK26" s="436"/>
      <c r="BL26" s="436"/>
      <c r="BM26" s="437"/>
      <c r="BN26" s="426" t="s">
        <v>177</v>
      </c>
      <c r="BO26" s="427"/>
      <c r="BP26" s="427"/>
      <c r="BQ26" s="427"/>
      <c r="BR26" s="427"/>
      <c r="BS26" s="427"/>
      <c r="BT26" s="427"/>
      <c r="BU26" s="428"/>
      <c r="BV26" s="426" t="s">
        <v>177</v>
      </c>
      <c r="BW26" s="427"/>
      <c r="BX26" s="427"/>
      <c r="BY26" s="427"/>
      <c r="BZ26" s="427"/>
      <c r="CA26" s="427"/>
      <c r="CB26" s="427"/>
      <c r="CC26" s="428"/>
      <c r="CD26" s="199"/>
      <c r="CE26" s="424"/>
      <c r="CF26" s="424"/>
      <c r="CG26" s="424"/>
      <c r="CH26" s="424"/>
      <c r="CI26" s="424"/>
      <c r="CJ26" s="424"/>
      <c r="CK26" s="424"/>
      <c r="CL26" s="424"/>
      <c r="CM26" s="424"/>
      <c r="CN26" s="424"/>
      <c r="CO26" s="424"/>
      <c r="CP26" s="424"/>
      <c r="CQ26" s="424"/>
      <c r="CR26" s="424"/>
      <c r="CS26" s="425"/>
      <c r="CT26" s="396"/>
      <c r="CU26" s="397"/>
      <c r="CV26" s="397"/>
      <c r="CW26" s="397"/>
      <c r="CX26" s="397"/>
      <c r="CY26" s="397"/>
      <c r="CZ26" s="397"/>
      <c r="DA26" s="398"/>
      <c r="DB26" s="396"/>
      <c r="DC26" s="397"/>
      <c r="DD26" s="397"/>
      <c r="DE26" s="397"/>
      <c r="DF26" s="397"/>
      <c r="DG26" s="397"/>
      <c r="DH26" s="397"/>
      <c r="DI26" s="398"/>
    </row>
    <row r="27" spans="1:119" ht="18.75" customHeight="1" thickBot="1" x14ac:dyDescent="0.2">
      <c r="A27" s="185"/>
      <c r="B27" s="458"/>
      <c r="C27" s="459"/>
      <c r="D27" s="460"/>
      <c r="E27" s="399" t="s">
        <v>182</v>
      </c>
      <c r="F27" s="400"/>
      <c r="G27" s="400"/>
      <c r="H27" s="400"/>
      <c r="I27" s="400"/>
      <c r="J27" s="400"/>
      <c r="K27" s="401"/>
      <c r="L27" s="402">
        <v>1</v>
      </c>
      <c r="M27" s="403"/>
      <c r="N27" s="403"/>
      <c r="O27" s="403"/>
      <c r="P27" s="404"/>
      <c r="Q27" s="402">
        <v>4350</v>
      </c>
      <c r="R27" s="403"/>
      <c r="S27" s="403"/>
      <c r="T27" s="403"/>
      <c r="U27" s="403"/>
      <c r="V27" s="404"/>
      <c r="W27" s="468"/>
      <c r="X27" s="459"/>
      <c r="Y27" s="460"/>
      <c r="Z27" s="399" t="s">
        <v>183</v>
      </c>
      <c r="AA27" s="400"/>
      <c r="AB27" s="400"/>
      <c r="AC27" s="400"/>
      <c r="AD27" s="400"/>
      <c r="AE27" s="400"/>
      <c r="AF27" s="400"/>
      <c r="AG27" s="401"/>
      <c r="AH27" s="402">
        <v>9</v>
      </c>
      <c r="AI27" s="403"/>
      <c r="AJ27" s="403"/>
      <c r="AK27" s="403"/>
      <c r="AL27" s="404"/>
      <c r="AM27" s="402">
        <v>36437</v>
      </c>
      <c r="AN27" s="403"/>
      <c r="AO27" s="403"/>
      <c r="AP27" s="403"/>
      <c r="AQ27" s="403"/>
      <c r="AR27" s="404"/>
      <c r="AS27" s="402">
        <v>4049</v>
      </c>
      <c r="AT27" s="403"/>
      <c r="AU27" s="403"/>
      <c r="AV27" s="403"/>
      <c r="AW27" s="403"/>
      <c r="AX27" s="405"/>
      <c r="AY27" s="432" t="s">
        <v>184</v>
      </c>
      <c r="AZ27" s="433"/>
      <c r="BA27" s="433"/>
      <c r="BB27" s="433"/>
      <c r="BC27" s="433"/>
      <c r="BD27" s="433"/>
      <c r="BE27" s="433"/>
      <c r="BF27" s="433"/>
      <c r="BG27" s="433"/>
      <c r="BH27" s="433"/>
      <c r="BI27" s="433"/>
      <c r="BJ27" s="433"/>
      <c r="BK27" s="433"/>
      <c r="BL27" s="433"/>
      <c r="BM27" s="434"/>
      <c r="BN27" s="429">
        <v>584814</v>
      </c>
      <c r="BO27" s="430"/>
      <c r="BP27" s="430"/>
      <c r="BQ27" s="430"/>
      <c r="BR27" s="430"/>
      <c r="BS27" s="430"/>
      <c r="BT27" s="430"/>
      <c r="BU27" s="431"/>
      <c r="BV27" s="429">
        <v>584742</v>
      </c>
      <c r="BW27" s="430"/>
      <c r="BX27" s="430"/>
      <c r="BY27" s="430"/>
      <c r="BZ27" s="430"/>
      <c r="CA27" s="430"/>
      <c r="CB27" s="430"/>
      <c r="CC27" s="431"/>
      <c r="CD27" s="201"/>
      <c r="CE27" s="424"/>
      <c r="CF27" s="424"/>
      <c r="CG27" s="424"/>
      <c r="CH27" s="424"/>
      <c r="CI27" s="424"/>
      <c r="CJ27" s="424"/>
      <c r="CK27" s="424"/>
      <c r="CL27" s="424"/>
      <c r="CM27" s="424"/>
      <c r="CN27" s="424"/>
      <c r="CO27" s="424"/>
      <c r="CP27" s="424"/>
      <c r="CQ27" s="424"/>
      <c r="CR27" s="424"/>
      <c r="CS27" s="425"/>
      <c r="CT27" s="396"/>
      <c r="CU27" s="397"/>
      <c r="CV27" s="397"/>
      <c r="CW27" s="397"/>
      <c r="CX27" s="397"/>
      <c r="CY27" s="397"/>
      <c r="CZ27" s="397"/>
      <c r="DA27" s="398"/>
      <c r="DB27" s="396"/>
      <c r="DC27" s="397"/>
      <c r="DD27" s="397"/>
      <c r="DE27" s="397"/>
      <c r="DF27" s="397"/>
      <c r="DG27" s="397"/>
      <c r="DH27" s="397"/>
      <c r="DI27" s="398"/>
      <c r="DJ27" s="184"/>
      <c r="DK27" s="184"/>
      <c r="DL27" s="184"/>
      <c r="DM27" s="184"/>
      <c r="DN27" s="184"/>
      <c r="DO27" s="184"/>
    </row>
    <row r="28" spans="1:119" ht="18.75" customHeight="1" x14ac:dyDescent="0.15">
      <c r="A28" s="185"/>
      <c r="B28" s="458"/>
      <c r="C28" s="459"/>
      <c r="D28" s="460"/>
      <c r="E28" s="399" t="s">
        <v>185</v>
      </c>
      <c r="F28" s="400"/>
      <c r="G28" s="400"/>
      <c r="H28" s="400"/>
      <c r="I28" s="400"/>
      <c r="J28" s="400"/>
      <c r="K28" s="401"/>
      <c r="L28" s="402">
        <v>1</v>
      </c>
      <c r="M28" s="403"/>
      <c r="N28" s="403"/>
      <c r="O28" s="403"/>
      <c r="P28" s="404"/>
      <c r="Q28" s="402">
        <v>3650</v>
      </c>
      <c r="R28" s="403"/>
      <c r="S28" s="403"/>
      <c r="T28" s="403"/>
      <c r="U28" s="403"/>
      <c r="V28" s="404"/>
      <c r="W28" s="468"/>
      <c r="X28" s="459"/>
      <c r="Y28" s="460"/>
      <c r="Z28" s="399" t="s">
        <v>186</v>
      </c>
      <c r="AA28" s="400"/>
      <c r="AB28" s="400"/>
      <c r="AC28" s="400"/>
      <c r="AD28" s="400"/>
      <c r="AE28" s="400"/>
      <c r="AF28" s="400"/>
      <c r="AG28" s="401"/>
      <c r="AH28" s="402" t="s">
        <v>177</v>
      </c>
      <c r="AI28" s="403"/>
      <c r="AJ28" s="403"/>
      <c r="AK28" s="403"/>
      <c r="AL28" s="404"/>
      <c r="AM28" s="402" t="s">
        <v>177</v>
      </c>
      <c r="AN28" s="403"/>
      <c r="AO28" s="403"/>
      <c r="AP28" s="403"/>
      <c r="AQ28" s="403"/>
      <c r="AR28" s="404"/>
      <c r="AS28" s="402" t="s">
        <v>177</v>
      </c>
      <c r="AT28" s="403"/>
      <c r="AU28" s="403"/>
      <c r="AV28" s="403"/>
      <c r="AW28" s="403"/>
      <c r="AX28" s="405"/>
      <c r="AY28" s="409" t="s">
        <v>187</v>
      </c>
      <c r="AZ28" s="410"/>
      <c r="BA28" s="410"/>
      <c r="BB28" s="411"/>
      <c r="BC28" s="418" t="s">
        <v>48</v>
      </c>
      <c r="BD28" s="419"/>
      <c r="BE28" s="419"/>
      <c r="BF28" s="419"/>
      <c r="BG28" s="419"/>
      <c r="BH28" s="419"/>
      <c r="BI28" s="419"/>
      <c r="BJ28" s="419"/>
      <c r="BK28" s="419"/>
      <c r="BL28" s="419"/>
      <c r="BM28" s="420"/>
      <c r="BN28" s="421">
        <v>3491131</v>
      </c>
      <c r="BO28" s="422"/>
      <c r="BP28" s="422"/>
      <c r="BQ28" s="422"/>
      <c r="BR28" s="422"/>
      <c r="BS28" s="422"/>
      <c r="BT28" s="422"/>
      <c r="BU28" s="423"/>
      <c r="BV28" s="421">
        <v>3490286</v>
      </c>
      <c r="BW28" s="422"/>
      <c r="BX28" s="422"/>
      <c r="BY28" s="422"/>
      <c r="BZ28" s="422"/>
      <c r="CA28" s="422"/>
      <c r="CB28" s="422"/>
      <c r="CC28" s="423"/>
      <c r="CD28" s="199"/>
      <c r="CE28" s="424"/>
      <c r="CF28" s="424"/>
      <c r="CG28" s="424"/>
      <c r="CH28" s="424"/>
      <c r="CI28" s="424"/>
      <c r="CJ28" s="424"/>
      <c r="CK28" s="424"/>
      <c r="CL28" s="424"/>
      <c r="CM28" s="424"/>
      <c r="CN28" s="424"/>
      <c r="CO28" s="424"/>
      <c r="CP28" s="424"/>
      <c r="CQ28" s="424"/>
      <c r="CR28" s="424"/>
      <c r="CS28" s="425"/>
      <c r="CT28" s="396"/>
      <c r="CU28" s="397"/>
      <c r="CV28" s="397"/>
      <c r="CW28" s="397"/>
      <c r="CX28" s="397"/>
      <c r="CY28" s="397"/>
      <c r="CZ28" s="397"/>
      <c r="DA28" s="398"/>
      <c r="DB28" s="396"/>
      <c r="DC28" s="397"/>
      <c r="DD28" s="397"/>
      <c r="DE28" s="397"/>
      <c r="DF28" s="397"/>
      <c r="DG28" s="397"/>
      <c r="DH28" s="397"/>
      <c r="DI28" s="398"/>
      <c r="DJ28" s="184"/>
      <c r="DK28" s="184"/>
      <c r="DL28" s="184"/>
      <c r="DM28" s="184"/>
      <c r="DN28" s="184"/>
      <c r="DO28" s="184"/>
    </row>
    <row r="29" spans="1:119" ht="18.75" customHeight="1" x14ac:dyDescent="0.15">
      <c r="A29" s="185"/>
      <c r="B29" s="458"/>
      <c r="C29" s="459"/>
      <c r="D29" s="460"/>
      <c r="E29" s="399" t="s">
        <v>188</v>
      </c>
      <c r="F29" s="400"/>
      <c r="G29" s="400"/>
      <c r="H29" s="400"/>
      <c r="I29" s="400"/>
      <c r="J29" s="400"/>
      <c r="K29" s="401"/>
      <c r="L29" s="402">
        <v>19</v>
      </c>
      <c r="M29" s="403"/>
      <c r="N29" s="403"/>
      <c r="O29" s="403"/>
      <c r="P29" s="404"/>
      <c r="Q29" s="402">
        <v>3480</v>
      </c>
      <c r="R29" s="403"/>
      <c r="S29" s="403"/>
      <c r="T29" s="403"/>
      <c r="U29" s="403"/>
      <c r="V29" s="404"/>
      <c r="W29" s="469"/>
      <c r="X29" s="470"/>
      <c r="Y29" s="471"/>
      <c r="Z29" s="399" t="s">
        <v>189</v>
      </c>
      <c r="AA29" s="400"/>
      <c r="AB29" s="400"/>
      <c r="AC29" s="400"/>
      <c r="AD29" s="400"/>
      <c r="AE29" s="400"/>
      <c r="AF29" s="400"/>
      <c r="AG29" s="401"/>
      <c r="AH29" s="402">
        <v>417</v>
      </c>
      <c r="AI29" s="403"/>
      <c r="AJ29" s="403"/>
      <c r="AK29" s="403"/>
      <c r="AL29" s="404"/>
      <c r="AM29" s="402">
        <v>1372229</v>
      </c>
      <c r="AN29" s="403"/>
      <c r="AO29" s="403"/>
      <c r="AP29" s="403"/>
      <c r="AQ29" s="403"/>
      <c r="AR29" s="404"/>
      <c r="AS29" s="402">
        <v>3291</v>
      </c>
      <c r="AT29" s="403"/>
      <c r="AU29" s="403"/>
      <c r="AV29" s="403"/>
      <c r="AW29" s="403"/>
      <c r="AX29" s="405"/>
      <c r="AY29" s="412"/>
      <c r="AZ29" s="413"/>
      <c r="BA29" s="413"/>
      <c r="BB29" s="414"/>
      <c r="BC29" s="406" t="s">
        <v>190</v>
      </c>
      <c r="BD29" s="407"/>
      <c r="BE29" s="407"/>
      <c r="BF29" s="407"/>
      <c r="BG29" s="407"/>
      <c r="BH29" s="407"/>
      <c r="BI29" s="407"/>
      <c r="BJ29" s="407"/>
      <c r="BK29" s="407"/>
      <c r="BL29" s="407"/>
      <c r="BM29" s="408"/>
      <c r="BN29" s="426">
        <v>5606616</v>
      </c>
      <c r="BO29" s="427"/>
      <c r="BP29" s="427"/>
      <c r="BQ29" s="427"/>
      <c r="BR29" s="427"/>
      <c r="BS29" s="427"/>
      <c r="BT29" s="427"/>
      <c r="BU29" s="428"/>
      <c r="BV29" s="426">
        <v>7072533</v>
      </c>
      <c r="BW29" s="427"/>
      <c r="BX29" s="427"/>
      <c r="BY29" s="427"/>
      <c r="BZ29" s="427"/>
      <c r="CA29" s="427"/>
      <c r="CB29" s="427"/>
      <c r="CC29" s="428"/>
      <c r="CD29" s="201"/>
      <c r="CE29" s="424"/>
      <c r="CF29" s="424"/>
      <c r="CG29" s="424"/>
      <c r="CH29" s="424"/>
      <c r="CI29" s="424"/>
      <c r="CJ29" s="424"/>
      <c r="CK29" s="424"/>
      <c r="CL29" s="424"/>
      <c r="CM29" s="424"/>
      <c r="CN29" s="424"/>
      <c r="CO29" s="424"/>
      <c r="CP29" s="424"/>
      <c r="CQ29" s="424"/>
      <c r="CR29" s="424"/>
      <c r="CS29" s="425"/>
      <c r="CT29" s="396"/>
      <c r="CU29" s="397"/>
      <c r="CV29" s="397"/>
      <c r="CW29" s="397"/>
      <c r="CX29" s="397"/>
      <c r="CY29" s="397"/>
      <c r="CZ29" s="397"/>
      <c r="DA29" s="398"/>
      <c r="DB29" s="396"/>
      <c r="DC29" s="397"/>
      <c r="DD29" s="397"/>
      <c r="DE29" s="397"/>
      <c r="DF29" s="397"/>
      <c r="DG29" s="397"/>
      <c r="DH29" s="397"/>
      <c r="DI29" s="398"/>
      <c r="DJ29" s="184"/>
      <c r="DK29" s="184"/>
      <c r="DL29" s="184"/>
      <c r="DM29" s="184"/>
      <c r="DN29" s="184"/>
      <c r="DO29" s="184"/>
    </row>
    <row r="30" spans="1:119" ht="18.75" customHeight="1" thickBot="1" x14ac:dyDescent="0.2">
      <c r="A30" s="185"/>
      <c r="B30" s="461"/>
      <c r="C30" s="462"/>
      <c r="D30" s="463"/>
      <c r="E30" s="472"/>
      <c r="F30" s="473"/>
      <c r="G30" s="473"/>
      <c r="H30" s="473"/>
      <c r="I30" s="473"/>
      <c r="J30" s="473"/>
      <c r="K30" s="474"/>
      <c r="L30" s="475"/>
      <c r="M30" s="476"/>
      <c r="N30" s="476"/>
      <c r="O30" s="476"/>
      <c r="P30" s="477"/>
      <c r="Q30" s="475"/>
      <c r="R30" s="476"/>
      <c r="S30" s="476"/>
      <c r="T30" s="476"/>
      <c r="U30" s="476"/>
      <c r="V30" s="477"/>
      <c r="W30" s="478" t="s">
        <v>191</v>
      </c>
      <c r="X30" s="479"/>
      <c r="Y30" s="479"/>
      <c r="Z30" s="479"/>
      <c r="AA30" s="479"/>
      <c r="AB30" s="479"/>
      <c r="AC30" s="479"/>
      <c r="AD30" s="479"/>
      <c r="AE30" s="479"/>
      <c r="AF30" s="479"/>
      <c r="AG30" s="480"/>
      <c r="AH30" s="390">
        <v>97.6</v>
      </c>
      <c r="AI30" s="391"/>
      <c r="AJ30" s="391"/>
      <c r="AK30" s="391"/>
      <c r="AL30" s="391"/>
      <c r="AM30" s="391"/>
      <c r="AN30" s="391"/>
      <c r="AO30" s="391"/>
      <c r="AP30" s="391"/>
      <c r="AQ30" s="391"/>
      <c r="AR30" s="391"/>
      <c r="AS30" s="391"/>
      <c r="AT30" s="391"/>
      <c r="AU30" s="391"/>
      <c r="AV30" s="391"/>
      <c r="AW30" s="391"/>
      <c r="AX30" s="392"/>
      <c r="AY30" s="415"/>
      <c r="AZ30" s="416"/>
      <c r="BA30" s="416"/>
      <c r="BB30" s="417"/>
      <c r="BC30" s="393" t="s">
        <v>50</v>
      </c>
      <c r="BD30" s="394"/>
      <c r="BE30" s="394"/>
      <c r="BF30" s="394"/>
      <c r="BG30" s="394"/>
      <c r="BH30" s="394"/>
      <c r="BI30" s="394"/>
      <c r="BJ30" s="394"/>
      <c r="BK30" s="394"/>
      <c r="BL30" s="394"/>
      <c r="BM30" s="395"/>
      <c r="BN30" s="429">
        <v>8155552</v>
      </c>
      <c r="BO30" s="430"/>
      <c r="BP30" s="430"/>
      <c r="BQ30" s="430"/>
      <c r="BR30" s="430"/>
      <c r="BS30" s="430"/>
      <c r="BT30" s="430"/>
      <c r="BU30" s="431"/>
      <c r="BV30" s="429">
        <v>7512692</v>
      </c>
      <c r="BW30" s="430"/>
      <c r="BX30" s="430"/>
      <c r="BY30" s="430"/>
      <c r="BZ30" s="430"/>
      <c r="CA30" s="430"/>
      <c r="CB30" s="430"/>
      <c r="CC30" s="431"/>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15">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15">
      <c r="A32" s="185"/>
      <c r="B32" s="211"/>
      <c r="C32" s="212" t="s">
        <v>192</v>
      </c>
      <c r="D32" s="212"/>
      <c r="E32" s="212"/>
      <c r="F32" s="209"/>
      <c r="G32" s="209"/>
      <c r="H32" s="209"/>
      <c r="I32" s="209"/>
      <c r="J32" s="209"/>
      <c r="K32" s="209"/>
      <c r="L32" s="209"/>
      <c r="M32" s="209"/>
      <c r="N32" s="209"/>
      <c r="O32" s="209"/>
      <c r="P32" s="209"/>
      <c r="Q32" s="209"/>
      <c r="R32" s="209"/>
      <c r="S32" s="209"/>
      <c r="T32" s="209"/>
      <c r="U32" s="209" t="s">
        <v>193</v>
      </c>
      <c r="V32" s="209"/>
      <c r="W32" s="209"/>
      <c r="X32" s="209"/>
      <c r="Y32" s="209"/>
      <c r="Z32" s="209"/>
      <c r="AA32" s="209"/>
      <c r="AB32" s="209"/>
      <c r="AC32" s="209"/>
      <c r="AD32" s="209"/>
      <c r="AE32" s="209"/>
      <c r="AF32" s="209"/>
      <c r="AG32" s="209"/>
      <c r="AH32" s="209"/>
      <c r="AI32" s="209"/>
      <c r="AJ32" s="209"/>
      <c r="AK32" s="209"/>
      <c r="AL32" s="209"/>
      <c r="AM32" s="213" t="s">
        <v>194</v>
      </c>
      <c r="AN32" s="209"/>
      <c r="AO32" s="209"/>
      <c r="AP32" s="209"/>
      <c r="AQ32" s="209"/>
      <c r="AR32" s="209"/>
      <c r="AS32" s="213"/>
      <c r="AT32" s="213"/>
      <c r="AU32" s="213"/>
      <c r="AV32" s="213"/>
      <c r="AW32" s="213"/>
      <c r="AX32" s="213"/>
      <c r="AY32" s="213"/>
      <c r="AZ32" s="213"/>
      <c r="BA32" s="213"/>
      <c r="BB32" s="209"/>
      <c r="BC32" s="213"/>
      <c r="BD32" s="209"/>
      <c r="BE32" s="213" t="s">
        <v>195</v>
      </c>
      <c r="BF32" s="209"/>
      <c r="BG32" s="209"/>
      <c r="BH32" s="209"/>
      <c r="BI32" s="209"/>
      <c r="BJ32" s="213"/>
      <c r="BK32" s="213"/>
      <c r="BL32" s="213"/>
      <c r="BM32" s="213"/>
      <c r="BN32" s="213"/>
      <c r="BO32" s="213"/>
      <c r="BP32" s="213"/>
      <c r="BQ32" s="213"/>
      <c r="BR32" s="209"/>
      <c r="BS32" s="209"/>
      <c r="BT32" s="209"/>
      <c r="BU32" s="209"/>
      <c r="BV32" s="209"/>
      <c r="BW32" s="209" t="s">
        <v>196</v>
      </c>
      <c r="BX32" s="209"/>
      <c r="BY32" s="209"/>
      <c r="BZ32" s="209"/>
      <c r="CA32" s="209"/>
      <c r="CB32" s="213"/>
      <c r="CC32" s="213"/>
      <c r="CD32" s="213"/>
      <c r="CE32" s="213"/>
      <c r="CF32" s="213"/>
      <c r="CG32" s="213"/>
      <c r="CH32" s="213"/>
      <c r="CI32" s="213"/>
      <c r="CJ32" s="213"/>
      <c r="CK32" s="213"/>
      <c r="CL32" s="213"/>
      <c r="CM32" s="213"/>
      <c r="CN32" s="213"/>
      <c r="CO32" s="213" t="s">
        <v>197</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15">
      <c r="A33" s="185"/>
      <c r="B33" s="211"/>
      <c r="C33" s="389" t="s">
        <v>198</v>
      </c>
      <c r="D33" s="389"/>
      <c r="E33" s="388" t="s">
        <v>199</v>
      </c>
      <c r="F33" s="388"/>
      <c r="G33" s="388"/>
      <c r="H33" s="388"/>
      <c r="I33" s="388"/>
      <c r="J33" s="388"/>
      <c r="K33" s="388"/>
      <c r="L33" s="388"/>
      <c r="M33" s="388"/>
      <c r="N33" s="388"/>
      <c r="O33" s="388"/>
      <c r="P33" s="388"/>
      <c r="Q33" s="388"/>
      <c r="R33" s="388"/>
      <c r="S33" s="388"/>
      <c r="T33" s="214"/>
      <c r="U33" s="389" t="s">
        <v>200</v>
      </c>
      <c r="V33" s="389"/>
      <c r="W33" s="388" t="s">
        <v>199</v>
      </c>
      <c r="X33" s="388"/>
      <c r="Y33" s="388"/>
      <c r="Z33" s="388"/>
      <c r="AA33" s="388"/>
      <c r="AB33" s="388"/>
      <c r="AC33" s="388"/>
      <c r="AD33" s="388"/>
      <c r="AE33" s="388"/>
      <c r="AF33" s="388"/>
      <c r="AG33" s="388"/>
      <c r="AH33" s="388"/>
      <c r="AI33" s="388"/>
      <c r="AJ33" s="388"/>
      <c r="AK33" s="388"/>
      <c r="AL33" s="214"/>
      <c r="AM33" s="389" t="s">
        <v>198</v>
      </c>
      <c r="AN33" s="389"/>
      <c r="AO33" s="388" t="s">
        <v>201</v>
      </c>
      <c r="AP33" s="388"/>
      <c r="AQ33" s="388"/>
      <c r="AR33" s="388"/>
      <c r="AS33" s="388"/>
      <c r="AT33" s="388"/>
      <c r="AU33" s="388"/>
      <c r="AV33" s="388"/>
      <c r="AW33" s="388"/>
      <c r="AX33" s="388"/>
      <c r="AY33" s="388"/>
      <c r="AZ33" s="388"/>
      <c r="BA33" s="388"/>
      <c r="BB33" s="388"/>
      <c r="BC33" s="388"/>
      <c r="BD33" s="215"/>
      <c r="BE33" s="388" t="s">
        <v>202</v>
      </c>
      <c r="BF33" s="388"/>
      <c r="BG33" s="388" t="s">
        <v>203</v>
      </c>
      <c r="BH33" s="388"/>
      <c r="BI33" s="388"/>
      <c r="BJ33" s="388"/>
      <c r="BK33" s="388"/>
      <c r="BL33" s="388"/>
      <c r="BM33" s="388"/>
      <c r="BN33" s="388"/>
      <c r="BO33" s="388"/>
      <c r="BP33" s="388"/>
      <c r="BQ33" s="388"/>
      <c r="BR33" s="388"/>
      <c r="BS33" s="388"/>
      <c r="BT33" s="388"/>
      <c r="BU33" s="388"/>
      <c r="BV33" s="215"/>
      <c r="BW33" s="389" t="s">
        <v>202</v>
      </c>
      <c r="BX33" s="389"/>
      <c r="BY33" s="388" t="s">
        <v>204</v>
      </c>
      <c r="BZ33" s="388"/>
      <c r="CA33" s="388"/>
      <c r="CB33" s="388"/>
      <c r="CC33" s="388"/>
      <c r="CD33" s="388"/>
      <c r="CE33" s="388"/>
      <c r="CF33" s="388"/>
      <c r="CG33" s="388"/>
      <c r="CH33" s="388"/>
      <c r="CI33" s="388"/>
      <c r="CJ33" s="388"/>
      <c r="CK33" s="388"/>
      <c r="CL33" s="388"/>
      <c r="CM33" s="388"/>
      <c r="CN33" s="214"/>
      <c r="CO33" s="389" t="s">
        <v>205</v>
      </c>
      <c r="CP33" s="389"/>
      <c r="CQ33" s="388" t="s">
        <v>206</v>
      </c>
      <c r="CR33" s="388"/>
      <c r="CS33" s="388"/>
      <c r="CT33" s="388"/>
      <c r="CU33" s="388"/>
      <c r="CV33" s="388"/>
      <c r="CW33" s="388"/>
      <c r="CX33" s="388"/>
      <c r="CY33" s="388"/>
      <c r="CZ33" s="388"/>
      <c r="DA33" s="388"/>
      <c r="DB33" s="388"/>
      <c r="DC33" s="388"/>
      <c r="DD33" s="388"/>
      <c r="DE33" s="388"/>
      <c r="DF33" s="214"/>
      <c r="DG33" s="387" t="s">
        <v>207</v>
      </c>
      <c r="DH33" s="387"/>
      <c r="DI33" s="216"/>
      <c r="DJ33" s="184"/>
      <c r="DK33" s="184"/>
      <c r="DL33" s="184"/>
      <c r="DM33" s="184"/>
      <c r="DN33" s="184"/>
      <c r="DO33" s="184"/>
    </row>
    <row r="34" spans="1:119" ht="32.25" customHeight="1" x14ac:dyDescent="0.15">
      <c r="A34" s="185"/>
      <c r="B34" s="211"/>
      <c r="C34" s="385">
        <f>IF(E34="","",1)</f>
        <v>1</v>
      </c>
      <c r="D34" s="385"/>
      <c r="E34" s="384" t="str">
        <f>IF('各会計、関係団体の財政状況及び健全化判断比率'!B7="","",'各会計、関係団体の財政状況及び健全化判断比率'!B7)</f>
        <v>一般会計</v>
      </c>
      <c r="F34" s="384"/>
      <c r="G34" s="384"/>
      <c r="H34" s="384"/>
      <c r="I34" s="384"/>
      <c r="J34" s="384"/>
      <c r="K34" s="384"/>
      <c r="L34" s="384"/>
      <c r="M34" s="384"/>
      <c r="N34" s="384"/>
      <c r="O34" s="384"/>
      <c r="P34" s="384"/>
      <c r="Q34" s="384"/>
      <c r="R34" s="384"/>
      <c r="S34" s="384"/>
      <c r="T34" s="212"/>
      <c r="U34" s="385">
        <f>IF(W34="","",MAX(C34:D43)+1)</f>
        <v>2</v>
      </c>
      <c r="V34" s="385"/>
      <c r="W34" s="384" t="str">
        <f>IF('各会計、関係団体の財政状況及び健全化判断比率'!B28="","",'各会計、関係団体の財政状況及び健全化判断比率'!B28)</f>
        <v>国民健康保険事業特別会計</v>
      </c>
      <c r="X34" s="384"/>
      <c r="Y34" s="384"/>
      <c r="Z34" s="384"/>
      <c r="AA34" s="384"/>
      <c r="AB34" s="384"/>
      <c r="AC34" s="384"/>
      <c r="AD34" s="384"/>
      <c r="AE34" s="384"/>
      <c r="AF34" s="384"/>
      <c r="AG34" s="384"/>
      <c r="AH34" s="384"/>
      <c r="AI34" s="384"/>
      <c r="AJ34" s="384"/>
      <c r="AK34" s="384"/>
      <c r="AL34" s="212"/>
      <c r="AM34" s="385">
        <f>IF(AO34="","",MAX(C34:D43,U34:V43)+1)</f>
        <v>4</v>
      </c>
      <c r="AN34" s="385"/>
      <c r="AO34" s="384" t="str">
        <f>IF('各会計、関係団体の財政状況及び健全化判断比率'!B30="","",'各会計、関係団体の財政状況及び健全化判断比率'!B30)</f>
        <v>水道事業会計</v>
      </c>
      <c r="AP34" s="384"/>
      <c r="AQ34" s="384"/>
      <c r="AR34" s="384"/>
      <c r="AS34" s="384"/>
      <c r="AT34" s="384"/>
      <c r="AU34" s="384"/>
      <c r="AV34" s="384"/>
      <c r="AW34" s="384"/>
      <c r="AX34" s="384"/>
      <c r="AY34" s="384"/>
      <c r="AZ34" s="384"/>
      <c r="BA34" s="384"/>
      <c r="BB34" s="384"/>
      <c r="BC34" s="384"/>
      <c r="BD34" s="212"/>
      <c r="BE34" s="385">
        <f>IF(BG34="","",MAX(C34:D43,U34:V43,AM34:AN43)+1)</f>
        <v>5</v>
      </c>
      <c r="BF34" s="385"/>
      <c r="BG34" s="384" t="str">
        <f>IF('各会計、関係団体の財政状況及び健全化判断比率'!B31="","",'各会計、関係団体の財政状況及び健全化判断比率'!B31)</f>
        <v>下水道事業特別会計</v>
      </c>
      <c r="BH34" s="384"/>
      <c r="BI34" s="384"/>
      <c r="BJ34" s="384"/>
      <c r="BK34" s="384"/>
      <c r="BL34" s="384"/>
      <c r="BM34" s="384"/>
      <c r="BN34" s="384"/>
      <c r="BO34" s="384"/>
      <c r="BP34" s="384"/>
      <c r="BQ34" s="384"/>
      <c r="BR34" s="384"/>
      <c r="BS34" s="384"/>
      <c r="BT34" s="384"/>
      <c r="BU34" s="384"/>
      <c r="BV34" s="212"/>
      <c r="BW34" s="385">
        <f>IF(BY34="","",MAX(C34:D43,U34:V43,AM34:AN43,BE34:BF43)+1)</f>
        <v>7</v>
      </c>
      <c r="BX34" s="385"/>
      <c r="BY34" s="384" t="str">
        <f>IF('各会計、関係団体の財政状況及び健全化判断比率'!B68="","",'各会計、関係団体の財政状況及び健全化判断比率'!B68)</f>
        <v>県央県南広域環境組合（一般会計）</v>
      </c>
      <c r="BZ34" s="384"/>
      <c r="CA34" s="384"/>
      <c r="CB34" s="384"/>
      <c r="CC34" s="384"/>
      <c r="CD34" s="384"/>
      <c r="CE34" s="384"/>
      <c r="CF34" s="384"/>
      <c r="CG34" s="384"/>
      <c r="CH34" s="384"/>
      <c r="CI34" s="384"/>
      <c r="CJ34" s="384"/>
      <c r="CK34" s="384"/>
      <c r="CL34" s="384"/>
      <c r="CM34" s="384"/>
      <c r="CN34" s="212"/>
      <c r="CO34" s="385">
        <f>IF(CQ34="","",MAX(C34:D43,U34:V43,AM34:AN43,BE34:BF43,BW34:BX43)+1)</f>
        <v>17</v>
      </c>
      <c r="CP34" s="385"/>
      <c r="CQ34" s="384" t="str">
        <f>IF('各会計、関係団体の財政状況及び健全化判断比率'!BS7="","",'各会計、関係団体の財政状況及び健全化判断比率'!BS7)</f>
        <v>みずなし本陣</v>
      </c>
      <c r="CR34" s="384"/>
      <c r="CS34" s="384"/>
      <c r="CT34" s="384"/>
      <c r="CU34" s="384"/>
      <c r="CV34" s="384"/>
      <c r="CW34" s="384"/>
      <c r="CX34" s="384"/>
      <c r="CY34" s="384"/>
      <c r="CZ34" s="384"/>
      <c r="DA34" s="384"/>
      <c r="DB34" s="384"/>
      <c r="DC34" s="384"/>
      <c r="DD34" s="384"/>
      <c r="DE34" s="384"/>
      <c r="DF34" s="209"/>
      <c r="DG34" s="386" t="str">
        <f>IF('各会計、関係団体の財政状況及び健全化判断比率'!BR7="","",'各会計、関係団体の財政状況及び健全化判断比率'!BR7)</f>
        <v/>
      </c>
      <c r="DH34" s="386"/>
      <c r="DI34" s="216"/>
      <c r="DJ34" s="184"/>
      <c r="DK34" s="184"/>
      <c r="DL34" s="184"/>
      <c r="DM34" s="184"/>
      <c r="DN34" s="184"/>
      <c r="DO34" s="184"/>
    </row>
    <row r="35" spans="1:119" ht="32.25" customHeight="1" x14ac:dyDescent="0.15">
      <c r="A35" s="185"/>
      <c r="B35" s="211"/>
      <c r="C35" s="385" t="str">
        <f>IF(E35="","",C34+1)</f>
        <v/>
      </c>
      <c r="D35" s="385"/>
      <c r="E35" s="384" t="str">
        <f>IF('各会計、関係団体の財政状況及び健全化判断比率'!B8="","",'各会計、関係団体の財政状況及び健全化判断比率'!B8)</f>
        <v/>
      </c>
      <c r="F35" s="384"/>
      <c r="G35" s="384"/>
      <c r="H35" s="384"/>
      <c r="I35" s="384"/>
      <c r="J35" s="384"/>
      <c r="K35" s="384"/>
      <c r="L35" s="384"/>
      <c r="M35" s="384"/>
      <c r="N35" s="384"/>
      <c r="O35" s="384"/>
      <c r="P35" s="384"/>
      <c r="Q35" s="384"/>
      <c r="R35" s="384"/>
      <c r="S35" s="384"/>
      <c r="T35" s="212"/>
      <c r="U35" s="385">
        <f>IF(W35="","",U34+1)</f>
        <v>3</v>
      </c>
      <c r="V35" s="385"/>
      <c r="W35" s="384" t="str">
        <f>IF('各会計、関係団体の財政状況及び健全化判断比率'!B29="","",'各会計、関係団体の財政状況及び健全化判断比率'!B29)</f>
        <v>後期高齢者医療特別会計</v>
      </c>
      <c r="X35" s="384"/>
      <c r="Y35" s="384"/>
      <c r="Z35" s="384"/>
      <c r="AA35" s="384"/>
      <c r="AB35" s="384"/>
      <c r="AC35" s="384"/>
      <c r="AD35" s="384"/>
      <c r="AE35" s="384"/>
      <c r="AF35" s="384"/>
      <c r="AG35" s="384"/>
      <c r="AH35" s="384"/>
      <c r="AI35" s="384"/>
      <c r="AJ35" s="384"/>
      <c r="AK35" s="384"/>
      <c r="AL35" s="212"/>
      <c r="AM35" s="385" t="str">
        <f t="shared" ref="AM35:AM43" si="0">IF(AO35="","",AM34+1)</f>
        <v/>
      </c>
      <c r="AN35" s="385"/>
      <c r="AO35" s="384"/>
      <c r="AP35" s="384"/>
      <c r="AQ35" s="384"/>
      <c r="AR35" s="384"/>
      <c r="AS35" s="384"/>
      <c r="AT35" s="384"/>
      <c r="AU35" s="384"/>
      <c r="AV35" s="384"/>
      <c r="AW35" s="384"/>
      <c r="AX35" s="384"/>
      <c r="AY35" s="384"/>
      <c r="AZ35" s="384"/>
      <c r="BA35" s="384"/>
      <c r="BB35" s="384"/>
      <c r="BC35" s="384"/>
      <c r="BD35" s="212"/>
      <c r="BE35" s="385">
        <f t="shared" ref="BE35:BE43" si="1">IF(BG35="","",BE34+1)</f>
        <v>6</v>
      </c>
      <c r="BF35" s="385"/>
      <c r="BG35" s="384" t="str">
        <f>IF('各会計、関係団体の財政状況及び健全化判断比率'!B32="","",'各会計、関係団体の財政状況及び健全化判断比率'!B32)</f>
        <v>宅地開発事業特別会計</v>
      </c>
      <c r="BH35" s="384"/>
      <c r="BI35" s="384"/>
      <c r="BJ35" s="384"/>
      <c r="BK35" s="384"/>
      <c r="BL35" s="384"/>
      <c r="BM35" s="384"/>
      <c r="BN35" s="384"/>
      <c r="BO35" s="384"/>
      <c r="BP35" s="384"/>
      <c r="BQ35" s="384"/>
      <c r="BR35" s="384"/>
      <c r="BS35" s="384"/>
      <c r="BT35" s="384"/>
      <c r="BU35" s="384"/>
      <c r="BV35" s="212"/>
      <c r="BW35" s="385">
        <f t="shared" ref="BW35:BW43" si="2">IF(BY35="","",BW34+1)</f>
        <v>8</v>
      </c>
      <c r="BX35" s="385"/>
      <c r="BY35" s="384" t="str">
        <f>IF('各会計、関係団体の財政状況及び健全化判断比率'!B69="","",'各会計、関係団体の財政状況及び健全化判断比率'!B69)</f>
        <v>島原地域広域市町村圏組合（一般会計）</v>
      </c>
      <c r="BZ35" s="384"/>
      <c r="CA35" s="384"/>
      <c r="CB35" s="384"/>
      <c r="CC35" s="384"/>
      <c r="CD35" s="384"/>
      <c r="CE35" s="384"/>
      <c r="CF35" s="384"/>
      <c r="CG35" s="384"/>
      <c r="CH35" s="384"/>
      <c r="CI35" s="384"/>
      <c r="CJ35" s="384"/>
      <c r="CK35" s="384"/>
      <c r="CL35" s="384"/>
      <c r="CM35" s="384"/>
      <c r="CN35" s="212"/>
      <c r="CO35" s="385">
        <f t="shared" ref="CO35:CO43" si="3">IF(CQ35="","",CO34+1)</f>
        <v>18</v>
      </c>
      <c r="CP35" s="385"/>
      <c r="CQ35" s="384" t="str">
        <f>IF('各会計、関係団体の財政状況及び健全化判断比率'!BS8="","",'各会計、関係団体の財政状況及び健全化判断比率'!BS8)</f>
        <v>原城振興公社</v>
      </c>
      <c r="CR35" s="384"/>
      <c r="CS35" s="384"/>
      <c r="CT35" s="384"/>
      <c r="CU35" s="384"/>
      <c r="CV35" s="384"/>
      <c r="CW35" s="384"/>
      <c r="CX35" s="384"/>
      <c r="CY35" s="384"/>
      <c r="CZ35" s="384"/>
      <c r="DA35" s="384"/>
      <c r="DB35" s="384"/>
      <c r="DC35" s="384"/>
      <c r="DD35" s="384"/>
      <c r="DE35" s="384"/>
      <c r="DF35" s="209"/>
      <c r="DG35" s="386" t="str">
        <f>IF('各会計、関係団体の財政状況及び健全化判断比率'!BR8="","",'各会計、関係団体の財政状況及び健全化判断比率'!BR8)</f>
        <v/>
      </c>
      <c r="DH35" s="386"/>
      <c r="DI35" s="216"/>
      <c r="DJ35" s="184"/>
      <c r="DK35" s="184"/>
      <c r="DL35" s="184"/>
      <c r="DM35" s="184"/>
      <c r="DN35" s="184"/>
      <c r="DO35" s="184"/>
    </row>
    <row r="36" spans="1:119" ht="32.25" customHeight="1" x14ac:dyDescent="0.15">
      <c r="A36" s="185"/>
      <c r="B36" s="211"/>
      <c r="C36" s="385" t="str">
        <f>IF(E36="","",C35+1)</f>
        <v/>
      </c>
      <c r="D36" s="385"/>
      <c r="E36" s="384" t="str">
        <f>IF('各会計、関係団体の財政状況及び健全化判断比率'!B9="","",'各会計、関係団体の財政状況及び健全化判断比率'!B9)</f>
        <v/>
      </c>
      <c r="F36" s="384"/>
      <c r="G36" s="384"/>
      <c r="H36" s="384"/>
      <c r="I36" s="384"/>
      <c r="J36" s="384"/>
      <c r="K36" s="384"/>
      <c r="L36" s="384"/>
      <c r="M36" s="384"/>
      <c r="N36" s="384"/>
      <c r="O36" s="384"/>
      <c r="P36" s="384"/>
      <c r="Q36" s="384"/>
      <c r="R36" s="384"/>
      <c r="S36" s="384"/>
      <c r="T36" s="212"/>
      <c r="U36" s="385" t="str">
        <f t="shared" ref="U36:U43" si="4">IF(W36="","",U35+1)</f>
        <v/>
      </c>
      <c r="V36" s="385"/>
      <c r="W36" s="384"/>
      <c r="X36" s="384"/>
      <c r="Y36" s="384"/>
      <c r="Z36" s="384"/>
      <c r="AA36" s="384"/>
      <c r="AB36" s="384"/>
      <c r="AC36" s="384"/>
      <c r="AD36" s="384"/>
      <c r="AE36" s="384"/>
      <c r="AF36" s="384"/>
      <c r="AG36" s="384"/>
      <c r="AH36" s="384"/>
      <c r="AI36" s="384"/>
      <c r="AJ36" s="384"/>
      <c r="AK36" s="384"/>
      <c r="AL36" s="212"/>
      <c r="AM36" s="385" t="str">
        <f t="shared" si="0"/>
        <v/>
      </c>
      <c r="AN36" s="385"/>
      <c r="AO36" s="384"/>
      <c r="AP36" s="384"/>
      <c r="AQ36" s="384"/>
      <c r="AR36" s="384"/>
      <c r="AS36" s="384"/>
      <c r="AT36" s="384"/>
      <c r="AU36" s="384"/>
      <c r="AV36" s="384"/>
      <c r="AW36" s="384"/>
      <c r="AX36" s="384"/>
      <c r="AY36" s="384"/>
      <c r="AZ36" s="384"/>
      <c r="BA36" s="384"/>
      <c r="BB36" s="384"/>
      <c r="BC36" s="384"/>
      <c r="BD36" s="212"/>
      <c r="BE36" s="385" t="str">
        <f t="shared" si="1"/>
        <v/>
      </c>
      <c r="BF36" s="385"/>
      <c r="BG36" s="384"/>
      <c r="BH36" s="384"/>
      <c r="BI36" s="384"/>
      <c r="BJ36" s="384"/>
      <c r="BK36" s="384"/>
      <c r="BL36" s="384"/>
      <c r="BM36" s="384"/>
      <c r="BN36" s="384"/>
      <c r="BO36" s="384"/>
      <c r="BP36" s="384"/>
      <c r="BQ36" s="384"/>
      <c r="BR36" s="384"/>
      <c r="BS36" s="384"/>
      <c r="BT36" s="384"/>
      <c r="BU36" s="384"/>
      <c r="BV36" s="212"/>
      <c r="BW36" s="385">
        <f t="shared" si="2"/>
        <v>9</v>
      </c>
      <c r="BX36" s="385"/>
      <c r="BY36" s="384" t="str">
        <f>IF('各会計、関係団体の財政状況及び健全化判断比率'!B70="","",'各会計、関係団体の財政状況及び健全化判断比率'!B70)</f>
        <v>島原地域広域市町村圏組合（介護保険事業特別会計）</v>
      </c>
      <c r="BZ36" s="384"/>
      <c r="CA36" s="384"/>
      <c r="CB36" s="384"/>
      <c r="CC36" s="384"/>
      <c r="CD36" s="384"/>
      <c r="CE36" s="384"/>
      <c r="CF36" s="384"/>
      <c r="CG36" s="384"/>
      <c r="CH36" s="384"/>
      <c r="CI36" s="384"/>
      <c r="CJ36" s="384"/>
      <c r="CK36" s="384"/>
      <c r="CL36" s="384"/>
      <c r="CM36" s="384"/>
      <c r="CN36" s="212"/>
      <c r="CO36" s="385">
        <f t="shared" si="3"/>
        <v>19</v>
      </c>
      <c r="CP36" s="385"/>
      <c r="CQ36" s="384" t="str">
        <f>IF('各会計、関係団体の財政状況及び健全化判断比率'!BS9="","",'各会計、関係団体の財政状況及び健全化判断比率'!BS9)</f>
        <v>ミナサポ</v>
      </c>
      <c r="CR36" s="384"/>
      <c r="CS36" s="384"/>
      <c r="CT36" s="384"/>
      <c r="CU36" s="384"/>
      <c r="CV36" s="384"/>
      <c r="CW36" s="384"/>
      <c r="CX36" s="384"/>
      <c r="CY36" s="384"/>
      <c r="CZ36" s="384"/>
      <c r="DA36" s="384"/>
      <c r="DB36" s="384"/>
      <c r="DC36" s="384"/>
      <c r="DD36" s="384"/>
      <c r="DE36" s="384"/>
      <c r="DF36" s="209"/>
      <c r="DG36" s="386" t="str">
        <f>IF('各会計、関係団体の財政状況及び健全化判断比率'!BR9="","",'各会計、関係団体の財政状況及び健全化判断比率'!BR9)</f>
        <v/>
      </c>
      <c r="DH36" s="386"/>
      <c r="DI36" s="216"/>
      <c r="DJ36" s="184"/>
      <c r="DK36" s="184"/>
      <c r="DL36" s="184"/>
      <c r="DM36" s="184"/>
      <c r="DN36" s="184"/>
      <c r="DO36" s="184"/>
    </row>
    <row r="37" spans="1:119" ht="32.25" customHeight="1" x14ac:dyDescent="0.15">
      <c r="A37" s="185"/>
      <c r="B37" s="211"/>
      <c r="C37" s="385" t="str">
        <f>IF(E37="","",C36+1)</f>
        <v/>
      </c>
      <c r="D37" s="385"/>
      <c r="E37" s="384" t="str">
        <f>IF('各会計、関係団体の財政状況及び健全化判断比率'!B10="","",'各会計、関係団体の財政状況及び健全化判断比率'!B10)</f>
        <v/>
      </c>
      <c r="F37" s="384"/>
      <c r="G37" s="384"/>
      <c r="H37" s="384"/>
      <c r="I37" s="384"/>
      <c r="J37" s="384"/>
      <c r="K37" s="384"/>
      <c r="L37" s="384"/>
      <c r="M37" s="384"/>
      <c r="N37" s="384"/>
      <c r="O37" s="384"/>
      <c r="P37" s="384"/>
      <c r="Q37" s="384"/>
      <c r="R37" s="384"/>
      <c r="S37" s="384"/>
      <c r="T37" s="212"/>
      <c r="U37" s="385" t="str">
        <f t="shared" si="4"/>
        <v/>
      </c>
      <c r="V37" s="385"/>
      <c r="W37" s="384"/>
      <c r="X37" s="384"/>
      <c r="Y37" s="384"/>
      <c r="Z37" s="384"/>
      <c r="AA37" s="384"/>
      <c r="AB37" s="384"/>
      <c r="AC37" s="384"/>
      <c r="AD37" s="384"/>
      <c r="AE37" s="384"/>
      <c r="AF37" s="384"/>
      <c r="AG37" s="384"/>
      <c r="AH37" s="384"/>
      <c r="AI37" s="384"/>
      <c r="AJ37" s="384"/>
      <c r="AK37" s="384"/>
      <c r="AL37" s="212"/>
      <c r="AM37" s="385" t="str">
        <f t="shared" si="0"/>
        <v/>
      </c>
      <c r="AN37" s="385"/>
      <c r="AO37" s="384"/>
      <c r="AP37" s="384"/>
      <c r="AQ37" s="384"/>
      <c r="AR37" s="384"/>
      <c r="AS37" s="384"/>
      <c r="AT37" s="384"/>
      <c r="AU37" s="384"/>
      <c r="AV37" s="384"/>
      <c r="AW37" s="384"/>
      <c r="AX37" s="384"/>
      <c r="AY37" s="384"/>
      <c r="AZ37" s="384"/>
      <c r="BA37" s="384"/>
      <c r="BB37" s="384"/>
      <c r="BC37" s="384"/>
      <c r="BD37" s="212"/>
      <c r="BE37" s="385" t="str">
        <f t="shared" si="1"/>
        <v/>
      </c>
      <c r="BF37" s="385"/>
      <c r="BG37" s="384"/>
      <c r="BH37" s="384"/>
      <c r="BI37" s="384"/>
      <c r="BJ37" s="384"/>
      <c r="BK37" s="384"/>
      <c r="BL37" s="384"/>
      <c r="BM37" s="384"/>
      <c r="BN37" s="384"/>
      <c r="BO37" s="384"/>
      <c r="BP37" s="384"/>
      <c r="BQ37" s="384"/>
      <c r="BR37" s="384"/>
      <c r="BS37" s="384"/>
      <c r="BT37" s="384"/>
      <c r="BU37" s="384"/>
      <c r="BV37" s="212"/>
      <c r="BW37" s="385">
        <f t="shared" si="2"/>
        <v>10</v>
      </c>
      <c r="BX37" s="385"/>
      <c r="BY37" s="384" t="str">
        <f>IF('各会計、関係団体の財政状況及び健全化判断比率'!B71="","",'各会計、関係団体の財政状況及び健全化判断比率'!B71)</f>
        <v>雲仙・南島原保健組合（一般会計）</v>
      </c>
      <c r="BZ37" s="384"/>
      <c r="CA37" s="384"/>
      <c r="CB37" s="384"/>
      <c r="CC37" s="384"/>
      <c r="CD37" s="384"/>
      <c r="CE37" s="384"/>
      <c r="CF37" s="384"/>
      <c r="CG37" s="384"/>
      <c r="CH37" s="384"/>
      <c r="CI37" s="384"/>
      <c r="CJ37" s="384"/>
      <c r="CK37" s="384"/>
      <c r="CL37" s="384"/>
      <c r="CM37" s="384"/>
      <c r="CN37" s="212"/>
      <c r="CO37" s="385" t="str">
        <f t="shared" si="3"/>
        <v/>
      </c>
      <c r="CP37" s="385"/>
      <c r="CQ37" s="384" t="str">
        <f>IF('各会計、関係団体の財政状況及び健全化判断比率'!BS10="","",'各会計、関係団体の財政状況及び健全化判断比率'!BS10)</f>
        <v/>
      </c>
      <c r="CR37" s="384"/>
      <c r="CS37" s="384"/>
      <c r="CT37" s="384"/>
      <c r="CU37" s="384"/>
      <c r="CV37" s="384"/>
      <c r="CW37" s="384"/>
      <c r="CX37" s="384"/>
      <c r="CY37" s="384"/>
      <c r="CZ37" s="384"/>
      <c r="DA37" s="384"/>
      <c r="DB37" s="384"/>
      <c r="DC37" s="384"/>
      <c r="DD37" s="384"/>
      <c r="DE37" s="384"/>
      <c r="DF37" s="209"/>
      <c r="DG37" s="386" t="str">
        <f>IF('各会計、関係団体の財政状況及び健全化判断比率'!BR10="","",'各会計、関係団体の財政状況及び健全化判断比率'!BR10)</f>
        <v/>
      </c>
      <c r="DH37" s="386"/>
      <c r="DI37" s="216"/>
      <c r="DJ37" s="184"/>
      <c r="DK37" s="184"/>
      <c r="DL37" s="184"/>
      <c r="DM37" s="184"/>
      <c r="DN37" s="184"/>
      <c r="DO37" s="184"/>
    </row>
    <row r="38" spans="1:119" ht="32.25" customHeight="1" x14ac:dyDescent="0.15">
      <c r="A38" s="185"/>
      <c r="B38" s="211"/>
      <c r="C38" s="385" t="str">
        <f t="shared" ref="C38:C43" si="5">IF(E38="","",C37+1)</f>
        <v/>
      </c>
      <c r="D38" s="385"/>
      <c r="E38" s="384" t="str">
        <f>IF('各会計、関係団体の財政状況及び健全化判断比率'!B11="","",'各会計、関係団体の財政状況及び健全化判断比率'!B11)</f>
        <v/>
      </c>
      <c r="F38" s="384"/>
      <c r="G38" s="384"/>
      <c r="H38" s="384"/>
      <c r="I38" s="384"/>
      <c r="J38" s="384"/>
      <c r="K38" s="384"/>
      <c r="L38" s="384"/>
      <c r="M38" s="384"/>
      <c r="N38" s="384"/>
      <c r="O38" s="384"/>
      <c r="P38" s="384"/>
      <c r="Q38" s="384"/>
      <c r="R38" s="384"/>
      <c r="S38" s="384"/>
      <c r="T38" s="212"/>
      <c r="U38" s="385" t="str">
        <f t="shared" si="4"/>
        <v/>
      </c>
      <c r="V38" s="385"/>
      <c r="W38" s="384"/>
      <c r="X38" s="384"/>
      <c r="Y38" s="384"/>
      <c r="Z38" s="384"/>
      <c r="AA38" s="384"/>
      <c r="AB38" s="384"/>
      <c r="AC38" s="384"/>
      <c r="AD38" s="384"/>
      <c r="AE38" s="384"/>
      <c r="AF38" s="384"/>
      <c r="AG38" s="384"/>
      <c r="AH38" s="384"/>
      <c r="AI38" s="384"/>
      <c r="AJ38" s="384"/>
      <c r="AK38" s="384"/>
      <c r="AL38" s="212"/>
      <c r="AM38" s="385" t="str">
        <f t="shared" si="0"/>
        <v/>
      </c>
      <c r="AN38" s="385"/>
      <c r="AO38" s="384"/>
      <c r="AP38" s="384"/>
      <c r="AQ38" s="384"/>
      <c r="AR38" s="384"/>
      <c r="AS38" s="384"/>
      <c r="AT38" s="384"/>
      <c r="AU38" s="384"/>
      <c r="AV38" s="384"/>
      <c r="AW38" s="384"/>
      <c r="AX38" s="384"/>
      <c r="AY38" s="384"/>
      <c r="AZ38" s="384"/>
      <c r="BA38" s="384"/>
      <c r="BB38" s="384"/>
      <c r="BC38" s="384"/>
      <c r="BD38" s="212"/>
      <c r="BE38" s="385" t="str">
        <f t="shared" si="1"/>
        <v/>
      </c>
      <c r="BF38" s="385"/>
      <c r="BG38" s="384"/>
      <c r="BH38" s="384"/>
      <c r="BI38" s="384"/>
      <c r="BJ38" s="384"/>
      <c r="BK38" s="384"/>
      <c r="BL38" s="384"/>
      <c r="BM38" s="384"/>
      <c r="BN38" s="384"/>
      <c r="BO38" s="384"/>
      <c r="BP38" s="384"/>
      <c r="BQ38" s="384"/>
      <c r="BR38" s="384"/>
      <c r="BS38" s="384"/>
      <c r="BT38" s="384"/>
      <c r="BU38" s="384"/>
      <c r="BV38" s="212"/>
      <c r="BW38" s="385">
        <f t="shared" si="2"/>
        <v>11</v>
      </c>
      <c r="BX38" s="385"/>
      <c r="BY38" s="384" t="str">
        <f>IF('各会計、関係団体の財政状況及び健全化判断比率'!B72="","",'各会計、関係団体の財政状況及び健全化判断比率'!B72)</f>
        <v>雲仙・南島原保健組合（介護老人保健施設事業特別会計）</v>
      </c>
      <c r="BZ38" s="384"/>
      <c r="CA38" s="384"/>
      <c r="CB38" s="384"/>
      <c r="CC38" s="384"/>
      <c r="CD38" s="384"/>
      <c r="CE38" s="384"/>
      <c r="CF38" s="384"/>
      <c r="CG38" s="384"/>
      <c r="CH38" s="384"/>
      <c r="CI38" s="384"/>
      <c r="CJ38" s="384"/>
      <c r="CK38" s="384"/>
      <c r="CL38" s="384"/>
      <c r="CM38" s="384"/>
      <c r="CN38" s="212"/>
      <c r="CO38" s="385" t="str">
        <f t="shared" si="3"/>
        <v/>
      </c>
      <c r="CP38" s="385"/>
      <c r="CQ38" s="384" t="str">
        <f>IF('各会計、関係団体の財政状況及び健全化判断比率'!BS11="","",'各会計、関係団体の財政状況及び健全化判断比率'!BS11)</f>
        <v/>
      </c>
      <c r="CR38" s="384"/>
      <c r="CS38" s="384"/>
      <c r="CT38" s="384"/>
      <c r="CU38" s="384"/>
      <c r="CV38" s="384"/>
      <c r="CW38" s="384"/>
      <c r="CX38" s="384"/>
      <c r="CY38" s="384"/>
      <c r="CZ38" s="384"/>
      <c r="DA38" s="384"/>
      <c r="DB38" s="384"/>
      <c r="DC38" s="384"/>
      <c r="DD38" s="384"/>
      <c r="DE38" s="384"/>
      <c r="DF38" s="209"/>
      <c r="DG38" s="386" t="str">
        <f>IF('各会計、関係団体の財政状況及び健全化判断比率'!BR11="","",'各会計、関係団体の財政状況及び健全化判断比率'!BR11)</f>
        <v/>
      </c>
      <c r="DH38" s="386"/>
      <c r="DI38" s="216"/>
      <c r="DJ38" s="184"/>
      <c r="DK38" s="184"/>
      <c r="DL38" s="184"/>
      <c r="DM38" s="184"/>
      <c r="DN38" s="184"/>
      <c r="DO38" s="184"/>
    </row>
    <row r="39" spans="1:119" ht="32.25" customHeight="1" x14ac:dyDescent="0.15">
      <c r="A39" s="185"/>
      <c r="B39" s="211"/>
      <c r="C39" s="385" t="str">
        <f t="shared" si="5"/>
        <v/>
      </c>
      <c r="D39" s="385"/>
      <c r="E39" s="384" t="str">
        <f>IF('各会計、関係団体の財政状況及び健全化判断比率'!B12="","",'各会計、関係団体の財政状況及び健全化判断比率'!B12)</f>
        <v/>
      </c>
      <c r="F39" s="384"/>
      <c r="G39" s="384"/>
      <c r="H39" s="384"/>
      <c r="I39" s="384"/>
      <c r="J39" s="384"/>
      <c r="K39" s="384"/>
      <c r="L39" s="384"/>
      <c r="M39" s="384"/>
      <c r="N39" s="384"/>
      <c r="O39" s="384"/>
      <c r="P39" s="384"/>
      <c r="Q39" s="384"/>
      <c r="R39" s="384"/>
      <c r="S39" s="384"/>
      <c r="T39" s="212"/>
      <c r="U39" s="385" t="str">
        <f t="shared" si="4"/>
        <v/>
      </c>
      <c r="V39" s="385"/>
      <c r="W39" s="384"/>
      <c r="X39" s="384"/>
      <c r="Y39" s="384"/>
      <c r="Z39" s="384"/>
      <c r="AA39" s="384"/>
      <c r="AB39" s="384"/>
      <c r="AC39" s="384"/>
      <c r="AD39" s="384"/>
      <c r="AE39" s="384"/>
      <c r="AF39" s="384"/>
      <c r="AG39" s="384"/>
      <c r="AH39" s="384"/>
      <c r="AI39" s="384"/>
      <c r="AJ39" s="384"/>
      <c r="AK39" s="384"/>
      <c r="AL39" s="212"/>
      <c r="AM39" s="385" t="str">
        <f t="shared" si="0"/>
        <v/>
      </c>
      <c r="AN39" s="385"/>
      <c r="AO39" s="384"/>
      <c r="AP39" s="384"/>
      <c r="AQ39" s="384"/>
      <c r="AR39" s="384"/>
      <c r="AS39" s="384"/>
      <c r="AT39" s="384"/>
      <c r="AU39" s="384"/>
      <c r="AV39" s="384"/>
      <c r="AW39" s="384"/>
      <c r="AX39" s="384"/>
      <c r="AY39" s="384"/>
      <c r="AZ39" s="384"/>
      <c r="BA39" s="384"/>
      <c r="BB39" s="384"/>
      <c r="BC39" s="384"/>
      <c r="BD39" s="212"/>
      <c r="BE39" s="385" t="str">
        <f t="shared" si="1"/>
        <v/>
      </c>
      <c r="BF39" s="385"/>
      <c r="BG39" s="384"/>
      <c r="BH39" s="384"/>
      <c r="BI39" s="384"/>
      <c r="BJ39" s="384"/>
      <c r="BK39" s="384"/>
      <c r="BL39" s="384"/>
      <c r="BM39" s="384"/>
      <c r="BN39" s="384"/>
      <c r="BO39" s="384"/>
      <c r="BP39" s="384"/>
      <c r="BQ39" s="384"/>
      <c r="BR39" s="384"/>
      <c r="BS39" s="384"/>
      <c r="BT39" s="384"/>
      <c r="BU39" s="384"/>
      <c r="BV39" s="212"/>
      <c r="BW39" s="385">
        <f t="shared" si="2"/>
        <v>12</v>
      </c>
      <c r="BX39" s="385"/>
      <c r="BY39" s="384" t="str">
        <f>IF('各会計、関係団体の財政状況及び健全化判断比率'!B73="","",'各会計、関係団体の財政状況及び健全化判断比率'!B73)</f>
        <v>雲仙・南島原保健組合（病院事業会計）</v>
      </c>
      <c r="BZ39" s="384"/>
      <c r="CA39" s="384"/>
      <c r="CB39" s="384"/>
      <c r="CC39" s="384"/>
      <c r="CD39" s="384"/>
      <c r="CE39" s="384"/>
      <c r="CF39" s="384"/>
      <c r="CG39" s="384"/>
      <c r="CH39" s="384"/>
      <c r="CI39" s="384"/>
      <c r="CJ39" s="384"/>
      <c r="CK39" s="384"/>
      <c r="CL39" s="384"/>
      <c r="CM39" s="384"/>
      <c r="CN39" s="212"/>
      <c r="CO39" s="385" t="str">
        <f t="shared" si="3"/>
        <v/>
      </c>
      <c r="CP39" s="385"/>
      <c r="CQ39" s="384" t="str">
        <f>IF('各会計、関係団体の財政状況及び健全化判断比率'!BS12="","",'各会計、関係団体の財政状況及び健全化判断比率'!BS12)</f>
        <v/>
      </c>
      <c r="CR39" s="384"/>
      <c r="CS39" s="384"/>
      <c r="CT39" s="384"/>
      <c r="CU39" s="384"/>
      <c r="CV39" s="384"/>
      <c r="CW39" s="384"/>
      <c r="CX39" s="384"/>
      <c r="CY39" s="384"/>
      <c r="CZ39" s="384"/>
      <c r="DA39" s="384"/>
      <c r="DB39" s="384"/>
      <c r="DC39" s="384"/>
      <c r="DD39" s="384"/>
      <c r="DE39" s="384"/>
      <c r="DF39" s="209"/>
      <c r="DG39" s="386" t="str">
        <f>IF('各会計、関係団体の財政状況及び健全化判断比率'!BR12="","",'各会計、関係団体の財政状況及び健全化判断比率'!BR12)</f>
        <v/>
      </c>
      <c r="DH39" s="386"/>
      <c r="DI39" s="216"/>
      <c r="DJ39" s="184"/>
      <c r="DK39" s="184"/>
      <c r="DL39" s="184"/>
      <c r="DM39" s="184"/>
      <c r="DN39" s="184"/>
      <c r="DO39" s="184"/>
    </row>
    <row r="40" spans="1:119" ht="32.25" customHeight="1" x14ac:dyDescent="0.15">
      <c r="A40" s="185"/>
      <c r="B40" s="211"/>
      <c r="C40" s="385" t="str">
        <f t="shared" si="5"/>
        <v/>
      </c>
      <c r="D40" s="385"/>
      <c r="E40" s="384" t="str">
        <f>IF('各会計、関係団体の財政状況及び健全化判断比率'!B13="","",'各会計、関係団体の財政状況及び健全化判断比率'!B13)</f>
        <v/>
      </c>
      <c r="F40" s="384"/>
      <c r="G40" s="384"/>
      <c r="H40" s="384"/>
      <c r="I40" s="384"/>
      <c r="J40" s="384"/>
      <c r="K40" s="384"/>
      <c r="L40" s="384"/>
      <c r="M40" s="384"/>
      <c r="N40" s="384"/>
      <c r="O40" s="384"/>
      <c r="P40" s="384"/>
      <c r="Q40" s="384"/>
      <c r="R40" s="384"/>
      <c r="S40" s="384"/>
      <c r="T40" s="212"/>
      <c r="U40" s="385" t="str">
        <f t="shared" si="4"/>
        <v/>
      </c>
      <c r="V40" s="385"/>
      <c r="W40" s="384"/>
      <c r="X40" s="384"/>
      <c r="Y40" s="384"/>
      <c r="Z40" s="384"/>
      <c r="AA40" s="384"/>
      <c r="AB40" s="384"/>
      <c r="AC40" s="384"/>
      <c r="AD40" s="384"/>
      <c r="AE40" s="384"/>
      <c r="AF40" s="384"/>
      <c r="AG40" s="384"/>
      <c r="AH40" s="384"/>
      <c r="AI40" s="384"/>
      <c r="AJ40" s="384"/>
      <c r="AK40" s="384"/>
      <c r="AL40" s="212"/>
      <c r="AM40" s="385" t="str">
        <f t="shared" si="0"/>
        <v/>
      </c>
      <c r="AN40" s="385"/>
      <c r="AO40" s="384"/>
      <c r="AP40" s="384"/>
      <c r="AQ40" s="384"/>
      <c r="AR40" s="384"/>
      <c r="AS40" s="384"/>
      <c r="AT40" s="384"/>
      <c r="AU40" s="384"/>
      <c r="AV40" s="384"/>
      <c r="AW40" s="384"/>
      <c r="AX40" s="384"/>
      <c r="AY40" s="384"/>
      <c r="AZ40" s="384"/>
      <c r="BA40" s="384"/>
      <c r="BB40" s="384"/>
      <c r="BC40" s="384"/>
      <c r="BD40" s="212"/>
      <c r="BE40" s="385" t="str">
        <f t="shared" si="1"/>
        <v/>
      </c>
      <c r="BF40" s="385"/>
      <c r="BG40" s="384"/>
      <c r="BH40" s="384"/>
      <c r="BI40" s="384"/>
      <c r="BJ40" s="384"/>
      <c r="BK40" s="384"/>
      <c r="BL40" s="384"/>
      <c r="BM40" s="384"/>
      <c r="BN40" s="384"/>
      <c r="BO40" s="384"/>
      <c r="BP40" s="384"/>
      <c r="BQ40" s="384"/>
      <c r="BR40" s="384"/>
      <c r="BS40" s="384"/>
      <c r="BT40" s="384"/>
      <c r="BU40" s="384"/>
      <c r="BV40" s="212"/>
      <c r="BW40" s="385">
        <f t="shared" si="2"/>
        <v>13</v>
      </c>
      <c r="BX40" s="385"/>
      <c r="BY40" s="384" t="str">
        <f>IF('各会計、関係団体の財政状況及び健全化判断比率'!B74="","",'各会計、関係団体の財政状況及び健全化判断比率'!B74)</f>
        <v>長崎県病院企業団：島原病院（長崎県病院企業団病院事業会計）</v>
      </c>
      <c r="BZ40" s="384"/>
      <c r="CA40" s="384"/>
      <c r="CB40" s="384"/>
      <c r="CC40" s="384"/>
      <c r="CD40" s="384"/>
      <c r="CE40" s="384"/>
      <c r="CF40" s="384"/>
      <c r="CG40" s="384"/>
      <c r="CH40" s="384"/>
      <c r="CI40" s="384"/>
      <c r="CJ40" s="384"/>
      <c r="CK40" s="384"/>
      <c r="CL40" s="384"/>
      <c r="CM40" s="384"/>
      <c r="CN40" s="212"/>
      <c r="CO40" s="385" t="str">
        <f t="shared" si="3"/>
        <v/>
      </c>
      <c r="CP40" s="385"/>
      <c r="CQ40" s="384" t="str">
        <f>IF('各会計、関係団体の財政状況及び健全化判断比率'!BS13="","",'各会計、関係団体の財政状況及び健全化判断比率'!BS13)</f>
        <v/>
      </c>
      <c r="CR40" s="384"/>
      <c r="CS40" s="384"/>
      <c r="CT40" s="384"/>
      <c r="CU40" s="384"/>
      <c r="CV40" s="384"/>
      <c r="CW40" s="384"/>
      <c r="CX40" s="384"/>
      <c r="CY40" s="384"/>
      <c r="CZ40" s="384"/>
      <c r="DA40" s="384"/>
      <c r="DB40" s="384"/>
      <c r="DC40" s="384"/>
      <c r="DD40" s="384"/>
      <c r="DE40" s="384"/>
      <c r="DF40" s="209"/>
      <c r="DG40" s="386" t="str">
        <f>IF('各会計、関係団体の財政状況及び健全化判断比率'!BR13="","",'各会計、関係団体の財政状況及び健全化判断比率'!BR13)</f>
        <v/>
      </c>
      <c r="DH40" s="386"/>
      <c r="DI40" s="216"/>
      <c r="DJ40" s="184"/>
      <c r="DK40" s="184"/>
      <c r="DL40" s="184"/>
      <c r="DM40" s="184"/>
      <c r="DN40" s="184"/>
      <c r="DO40" s="184"/>
    </row>
    <row r="41" spans="1:119" ht="32.25" customHeight="1" x14ac:dyDescent="0.15">
      <c r="A41" s="185"/>
      <c r="B41" s="211"/>
      <c r="C41" s="385" t="str">
        <f t="shared" si="5"/>
        <v/>
      </c>
      <c r="D41" s="385"/>
      <c r="E41" s="384" t="str">
        <f>IF('各会計、関係団体の財政状況及び健全化判断比率'!B14="","",'各会計、関係団体の財政状況及び健全化判断比率'!B14)</f>
        <v/>
      </c>
      <c r="F41" s="384"/>
      <c r="G41" s="384"/>
      <c r="H41" s="384"/>
      <c r="I41" s="384"/>
      <c r="J41" s="384"/>
      <c r="K41" s="384"/>
      <c r="L41" s="384"/>
      <c r="M41" s="384"/>
      <c r="N41" s="384"/>
      <c r="O41" s="384"/>
      <c r="P41" s="384"/>
      <c r="Q41" s="384"/>
      <c r="R41" s="384"/>
      <c r="S41" s="384"/>
      <c r="T41" s="212"/>
      <c r="U41" s="385" t="str">
        <f t="shared" si="4"/>
        <v/>
      </c>
      <c r="V41" s="385"/>
      <c r="W41" s="384"/>
      <c r="X41" s="384"/>
      <c r="Y41" s="384"/>
      <c r="Z41" s="384"/>
      <c r="AA41" s="384"/>
      <c r="AB41" s="384"/>
      <c r="AC41" s="384"/>
      <c r="AD41" s="384"/>
      <c r="AE41" s="384"/>
      <c r="AF41" s="384"/>
      <c r="AG41" s="384"/>
      <c r="AH41" s="384"/>
      <c r="AI41" s="384"/>
      <c r="AJ41" s="384"/>
      <c r="AK41" s="384"/>
      <c r="AL41" s="212"/>
      <c r="AM41" s="385" t="str">
        <f t="shared" si="0"/>
        <v/>
      </c>
      <c r="AN41" s="385"/>
      <c r="AO41" s="384"/>
      <c r="AP41" s="384"/>
      <c r="AQ41" s="384"/>
      <c r="AR41" s="384"/>
      <c r="AS41" s="384"/>
      <c r="AT41" s="384"/>
      <c r="AU41" s="384"/>
      <c r="AV41" s="384"/>
      <c r="AW41" s="384"/>
      <c r="AX41" s="384"/>
      <c r="AY41" s="384"/>
      <c r="AZ41" s="384"/>
      <c r="BA41" s="384"/>
      <c r="BB41" s="384"/>
      <c r="BC41" s="384"/>
      <c r="BD41" s="212"/>
      <c r="BE41" s="385" t="str">
        <f t="shared" si="1"/>
        <v/>
      </c>
      <c r="BF41" s="385"/>
      <c r="BG41" s="384"/>
      <c r="BH41" s="384"/>
      <c r="BI41" s="384"/>
      <c r="BJ41" s="384"/>
      <c r="BK41" s="384"/>
      <c r="BL41" s="384"/>
      <c r="BM41" s="384"/>
      <c r="BN41" s="384"/>
      <c r="BO41" s="384"/>
      <c r="BP41" s="384"/>
      <c r="BQ41" s="384"/>
      <c r="BR41" s="384"/>
      <c r="BS41" s="384"/>
      <c r="BT41" s="384"/>
      <c r="BU41" s="384"/>
      <c r="BV41" s="212"/>
      <c r="BW41" s="385">
        <f t="shared" si="2"/>
        <v>14</v>
      </c>
      <c r="BX41" s="385"/>
      <c r="BY41" s="384" t="str">
        <f>IF('各会計、関係団体の財政状況及び健全化判断比率'!B75="","",'各会計、関係団体の財政状況及び健全化判断比率'!B75)</f>
        <v>長崎県市町村総合事務組合（一般会計）</v>
      </c>
      <c r="BZ41" s="384"/>
      <c r="CA41" s="384"/>
      <c r="CB41" s="384"/>
      <c r="CC41" s="384"/>
      <c r="CD41" s="384"/>
      <c r="CE41" s="384"/>
      <c r="CF41" s="384"/>
      <c r="CG41" s="384"/>
      <c r="CH41" s="384"/>
      <c r="CI41" s="384"/>
      <c r="CJ41" s="384"/>
      <c r="CK41" s="384"/>
      <c r="CL41" s="384"/>
      <c r="CM41" s="384"/>
      <c r="CN41" s="212"/>
      <c r="CO41" s="385" t="str">
        <f t="shared" si="3"/>
        <v/>
      </c>
      <c r="CP41" s="385"/>
      <c r="CQ41" s="384" t="str">
        <f>IF('各会計、関係団体の財政状況及び健全化判断比率'!BS14="","",'各会計、関係団体の財政状況及び健全化判断比率'!BS14)</f>
        <v/>
      </c>
      <c r="CR41" s="384"/>
      <c r="CS41" s="384"/>
      <c r="CT41" s="384"/>
      <c r="CU41" s="384"/>
      <c r="CV41" s="384"/>
      <c r="CW41" s="384"/>
      <c r="CX41" s="384"/>
      <c r="CY41" s="384"/>
      <c r="CZ41" s="384"/>
      <c r="DA41" s="384"/>
      <c r="DB41" s="384"/>
      <c r="DC41" s="384"/>
      <c r="DD41" s="384"/>
      <c r="DE41" s="384"/>
      <c r="DF41" s="209"/>
      <c r="DG41" s="386" t="str">
        <f>IF('各会計、関係団体の財政状況及び健全化判断比率'!BR14="","",'各会計、関係団体の財政状況及び健全化判断比率'!BR14)</f>
        <v/>
      </c>
      <c r="DH41" s="386"/>
      <c r="DI41" s="216"/>
      <c r="DJ41" s="184"/>
      <c r="DK41" s="184"/>
      <c r="DL41" s="184"/>
      <c r="DM41" s="184"/>
      <c r="DN41" s="184"/>
      <c r="DO41" s="184"/>
    </row>
    <row r="42" spans="1:119" ht="32.25" customHeight="1" x14ac:dyDescent="0.15">
      <c r="A42" s="184"/>
      <c r="B42" s="211"/>
      <c r="C42" s="385" t="str">
        <f t="shared" si="5"/>
        <v/>
      </c>
      <c r="D42" s="385"/>
      <c r="E42" s="384" t="str">
        <f>IF('各会計、関係団体の財政状況及び健全化判断比率'!B15="","",'各会計、関係団体の財政状況及び健全化判断比率'!B15)</f>
        <v/>
      </c>
      <c r="F42" s="384"/>
      <c r="G42" s="384"/>
      <c r="H42" s="384"/>
      <c r="I42" s="384"/>
      <c r="J42" s="384"/>
      <c r="K42" s="384"/>
      <c r="L42" s="384"/>
      <c r="M42" s="384"/>
      <c r="N42" s="384"/>
      <c r="O42" s="384"/>
      <c r="P42" s="384"/>
      <c r="Q42" s="384"/>
      <c r="R42" s="384"/>
      <c r="S42" s="384"/>
      <c r="T42" s="212"/>
      <c r="U42" s="385" t="str">
        <f t="shared" si="4"/>
        <v/>
      </c>
      <c r="V42" s="385"/>
      <c r="W42" s="384"/>
      <c r="X42" s="384"/>
      <c r="Y42" s="384"/>
      <c r="Z42" s="384"/>
      <c r="AA42" s="384"/>
      <c r="AB42" s="384"/>
      <c r="AC42" s="384"/>
      <c r="AD42" s="384"/>
      <c r="AE42" s="384"/>
      <c r="AF42" s="384"/>
      <c r="AG42" s="384"/>
      <c r="AH42" s="384"/>
      <c r="AI42" s="384"/>
      <c r="AJ42" s="384"/>
      <c r="AK42" s="384"/>
      <c r="AL42" s="212"/>
      <c r="AM42" s="385" t="str">
        <f t="shared" si="0"/>
        <v/>
      </c>
      <c r="AN42" s="385"/>
      <c r="AO42" s="384"/>
      <c r="AP42" s="384"/>
      <c r="AQ42" s="384"/>
      <c r="AR42" s="384"/>
      <c r="AS42" s="384"/>
      <c r="AT42" s="384"/>
      <c r="AU42" s="384"/>
      <c r="AV42" s="384"/>
      <c r="AW42" s="384"/>
      <c r="AX42" s="384"/>
      <c r="AY42" s="384"/>
      <c r="AZ42" s="384"/>
      <c r="BA42" s="384"/>
      <c r="BB42" s="384"/>
      <c r="BC42" s="384"/>
      <c r="BD42" s="212"/>
      <c r="BE42" s="385" t="str">
        <f t="shared" si="1"/>
        <v/>
      </c>
      <c r="BF42" s="385"/>
      <c r="BG42" s="384"/>
      <c r="BH42" s="384"/>
      <c r="BI42" s="384"/>
      <c r="BJ42" s="384"/>
      <c r="BK42" s="384"/>
      <c r="BL42" s="384"/>
      <c r="BM42" s="384"/>
      <c r="BN42" s="384"/>
      <c r="BO42" s="384"/>
      <c r="BP42" s="384"/>
      <c r="BQ42" s="384"/>
      <c r="BR42" s="384"/>
      <c r="BS42" s="384"/>
      <c r="BT42" s="384"/>
      <c r="BU42" s="384"/>
      <c r="BV42" s="212"/>
      <c r="BW42" s="385">
        <f t="shared" si="2"/>
        <v>15</v>
      </c>
      <c r="BX42" s="385"/>
      <c r="BY42" s="384" t="str">
        <f>IF('各会計、関係団体の財政状況及び健全化判断比率'!B76="","",'各会計、関係団体の財政状況及び健全化判断比率'!B76)</f>
        <v>長崎県市町村総合事務組合（市町村会館管理事業特別会計）</v>
      </c>
      <c r="BZ42" s="384"/>
      <c r="CA42" s="384"/>
      <c r="CB42" s="384"/>
      <c r="CC42" s="384"/>
      <c r="CD42" s="384"/>
      <c r="CE42" s="384"/>
      <c r="CF42" s="384"/>
      <c r="CG42" s="384"/>
      <c r="CH42" s="384"/>
      <c r="CI42" s="384"/>
      <c r="CJ42" s="384"/>
      <c r="CK42" s="384"/>
      <c r="CL42" s="384"/>
      <c r="CM42" s="384"/>
      <c r="CN42" s="212"/>
      <c r="CO42" s="385" t="str">
        <f t="shared" si="3"/>
        <v/>
      </c>
      <c r="CP42" s="385"/>
      <c r="CQ42" s="384" t="str">
        <f>IF('各会計、関係団体の財政状況及び健全化判断比率'!BS15="","",'各会計、関係団体の財政状況及び健全化判断比率'!BS15)</f>
        <v/>
      </c>
      <c r="CR42" s="384"/>
      <c r="CS42" s="384"/>
      <c r="CT42" s="384"/>
      <c r="CU42" s="384"/>
      <c r="CV42" s="384"/>
      <c r="CW42" s="384"/>
      <c r="CX42" s="384"/>
      <c r="CY42" s="384"/>
      <c r="CZ42" s="384"/>
      <c r="DA42" s="384"/>
      <c r="DB42" s="384"/>
      <c r="DC42" s="384"/>
      <c r="DD42" s="384"/>
      <c r="DE42" s="384"/>
      <c r="DF42" s="209"/>
      <c r="DG42" s="386" t="str">
        <f>IF('各会計、関係団体の財政状況及び健全化判断比率'!BR15="","",'各会計、関係団体の財政状況及び健全化判断比率'!BR15)</f>
        <v/>
      </c>
      <c r="DH42" s="386"/>
      <c r="DI42" s="216"/>
      <c r="DJ42" s="184"/>
      <c r="DK42" s="184"/>
      <c r="DL42" s="184"/>
      <c r="DM42" s="184"/>
      <c r="DN42" s="184"/>
      <c r="DO42" s="184"/>
    </row>
    <row r="43" spans="1:119" ht="32.25" customHeight="1" x14ac:dyDescent="0.15">
      <c r="A43" s="184"/>
      <c r="B43" s="211"/>
      <c r="C43" s="385" t="str">
        <f t="shared" si="5"/>
        <v/>
      </c>
      <c r="D43" s="385"/>
      <c r="E43" s="384" t="str">
        <f>IF('各会計、関係団体の財政状況及び健全化判断比率'!B16="","",'各会計、関係団体の財政状況及び健全化判断比率'!B16)</f>
        <v/>
      </c>
      <c r="F43" s="384"/>
      <c r="G43" s="384"/>
      <c r="H43" s="384"/>
      <c r="I43" s="384"/>
      <c r="J43" s="384"/>
      <c r="K43" s="384"/>
      <c r="L43" s="384"/>
      <c r="M43" s="384"/>
      <c r="N43" s="384"/>
      <c r="O43" s="384"/>
      <c r="P43" s="384"/>
      <c r="Q43" s="384"/>
      <c r="R43" s="384"/>
      <c r="S43" s="384"/>
      <c r="T43" s="212"/>
      <c r="U43" s="385" t="str">
        <f t="shared" si="4"/>
        <v/>
      </c>
      <c r="V43" s="385"/>
      <c r="W43" s="384"/>
      <c r="X43" s="384"/>
      <c r="Y43" s="384"/>
      <c r="Z43" s="384"/>
      <c r="AA43" s="384"/>
      <c r="AB43" s="384"/>
      <c r="AC43" s="384"/>
      <c r="AD43" s="384"/>
      <c r="AE43" s="384"/>
      <c r="AF43" s="384"/>
      <c r="AG43" s="384"/>
      <c r="AH43" s="384"/>
      <c r="AI43" s="384"/>
      <c r="AJ43" s="384"/>
      <c r="AK43" s="384"/>
      <c r="AL43" s="212"/>
      <c r="AM43" s="385" t="str">
        <f t="shared" si="0"/>
        <v/>
      </c>
      <c r="AN43" s="385"/>
      <c r="AO43" s="384"/>
      <c r="AP43" s="384"/>
      <c r="AQ43" s="384"/>
      <c r="AR43" s="384"/>
      <c r="AS43" s="384"/>
      <c r="AT43" s="384"/>
      <c r="AU43" s="384"/>
      <c r="AV43" s="384"/>
      <c r="AW43" s="384"/>
      <c r="AX43" s="384"/>
      <c r="AY43" s="384"/>
      <c r="AZ43" s="384"/>
      <c r="BA43" s="384"/>
      <c r="BB43" s="384"/>
      <c r="BC43" s="384"/>
      <c r="BD43" s="212"/>
      <c r="BE43" s="385" t="str">
        <f t="shared" si="1"/>
        <v/>
      </c>
      <c r="BF43" s="385"/>
      <c r="BG43" s="384"/>
      <c r="BH43" s="384"/>
      <c r="BI43" s="384"/>
      <c r="BJ43" s="384"/>
      <c r="BK43" s="384"/>
      <c r="BL43" s="384"/>
      <c r="BM43" s="384"/>
      <c r="BN43" s="384"/>
      <c r="BO43" s="384"/>
      <c r="BP43" s="384"/>
      <c r="BQ43" s="384"/>
      <c r="BR43" s="384"/>
      <c r="BS43" s="384"/>
      <c r="BT43" s="384"/>
      <c r="BU43" s="384"/>
      <c r="BV43" s="212"/>
      <c r="BW43" s="385">
        <f t="shared" si="2"/>
        <v>16</v>
      </c>
      <c r="BX43" s="385"/>
      <c r="BY43" s="384" t="str">
        <f>IF('各会計、関係団体の財政状況及び健全化判断比率'!B77="","",'各会計、関係団体の財政状況及び健全化判断比率'!B77)</f>
        <v>長崎県市町村総合事務組合（市町村会館馬町別館管理事業特別会計）</v>
      </c>
      <c r="BZ43" s="384"/>
      <c r="CA43" s="384"/>
      <c r="CB43" s="384"/>
      <c r="CC43" s="384"/>
      <c r="CD43" s="384"/>
      <c r="CE43" s="384"/>
      <c r="CF43" s="384"/>
      <c r="CG43" s="384"/>
      <c r="CH43" s="384"/>
      <c r="CI43" s="384"/>
      <c r="CJ43" s="384"/>
      <c r="CK43" s="384"/>
      <c r="CL43" s="384"/>
      <c r="CM43" s="384"/>
      <c r="CN43" s="212"/>
      <c r="CO43" s="385" t="str">
        <f t="shared" si="3"/>
        <v/>
      </c>
      <c r="CP43" s="385"/>
      <c r="CQ43" s="384" t="str">
        <f>IF('各会計、関係団体の財政状況及び健全化判断比率'!BS16="","",'各会計、関係団体の財政状況及び健全化判断比率'!BS16)</f>
        <v/>
      </c>
      <c r="CR43" s="384"/>
      <c r="CS43" s="384"/>
      <c r="CT43" s="384"/>
      <c r="CU43" s="384"/>
      <c r="CV43" s="384"/>
      <c r="CW43" s="384"/>
      <c r="CX43" s="384"/>
      <c r="CY43" s="384"/>
      <c r="CZ43" s="384"/>
      <c r="DA43" s="384"/>
      <c r="DB43" s="384"/>
      <c r="DC43" s="384"/>
      <c r="DD43" s="384"/>
      <c r="DE43" s="384"/>
      <c r="DF43" s="209"/>
      <c r="DG43" s="386" t="str">
        <f>IF('各会計、関係団体の財政状況及び健全化判断比率'!BR16="","",'各会計、関係団体の財政状況及び健全化判断比率'!BR16)</f>
        <v/>
      </c>
      <c r="DH43" s="386"/>
      <c r="DI43" s="216"/>
      <c r="DJ43" s="184"/>
      <c r="DK43" s="184"/>
      <c r="DL43" s="184"/>
      <c r="DM43" s="184"/>
      <c r="DN43" s="184"/>
      <c r="DO43" s="184"/>
    </row>
    <row r="44" spans="1:119" ht="13.5" customHeight="1" thickBot="1" x14ac:dyDescent="0.2">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15">
      <c r="B46" s="184" t="s">
        <v>208</v>
      </c>
      <c r="C46" s="184"/>
      <c r="D46" s="184"/>
      <c r="E46" s="184" t="s">
        <v>209</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15">
      <c r="B47" s="184"/>
      <c r="C47" s="184"/>
      <c r="D47" s="184"/>
      <c r="E47" s="184" t="s">
        <v>210</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15">
      <c r="B48" s="184"/>
      <c r="C48" s="184"/>
      <c r="D48" s="184"/>
      <c r="E48" s="184" t="s">
        <v>211</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15">
      <c r="E49" s="220" t="s">
        <v>212</v>
      </c>
    </row>
    <row r="50" spans="5:5" x14ac:dyDescent="0.15">
      <c r="E50" s="186" t="s">
        <v>213</v>
      </c>
    </row>
    <row r="51" spans="5:5" x14ac:dyDescent="0.15">
      <c r="E51" s="186" t="s">
        <v>214</v>
      </c>
    </row>
    <row r="52" spans="5:5" x14ac:dyDescent="0.15">
      <c r="E52" s="186" t="s">
        <v>215</v>
      </c>
    </row>
    <row r="53" spans="5:5" x14ac:dyDescent="0.15"/>
    <row r="54" spans="5:5" x14ac:dyDescent="0.15"/>
    <row r="55" spans="5:5" x14ac:dyDescent="0.15"/>
    <row r="56" spans="5:5" x14ac:dyDescent="0.15"/>
  </sheetData>
  <sheetProtection algorithmName="SHA-512" hashValue="TxSNZk7D3e+KlBEDV/2xUhq/b61eZ+9WP0mCI3g3jHCVVL2m6fXOXMgrKgHVYFqb47QbTN4fCKEoSokFtrUWaA==" saltValue="pzdYyXmV0zFjXbO7+NyvA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208" t="s">
        <v>574</v>
      </c>
      <c r="D34" s="1208"/>
      <c r="E34" s="1209"/>
      <c r="F34" s="32">
        <v>10.24</v>
      </c>
      <c r="G34" s="33">
        <v>10</v>
      </c>
      <c r="H34" s="33">
        <v>8.86</v>
      </c>
      <c r="I34" s="33">
        <v>9.23</v>
      </c>
      <c r="J34" s="34">
        <v>9.2799999999999994</v>
      </c>
      <c r="K34" s="22"/>
      <c r="L34" s="22"/>
      <c r="M34" s="22"/>
      <c r="N34" s="22"/>
      <c r="O34" s="22"/>
      <c r="P34" s="22"/>
    </row>
    <row r="35" spans="1:16" ht="39" customHeight="1" x14ac:dyDescent="0.15">
      <c r="A35" s="22"/>
      <c r="B35" s="35"/>
      <c r="C35" s="1202" t="s">
        <v>575</v>
      </c>
      <c r="D35" s="1203"/>
      <c r="E35" s="1204"/>
      <c r="F35" s="36">
        <v>2.11</v>
      </c>
      <c r="G35" s="37">
        <v>2.14</v>
      </c>
      <c r="H35" s="37">
        <v>2.17</v>
      </c>
      <c r="I35" s="37">
        <v>3.15</v>
      </c>
      <c r="J35" s="38">
        <v>3.6</v>
      </c>
      <c r="K35" s="22"/>
      <c r="L35" s="22"/>
      <c r="M35" s="22"/>
      <c r="N35" s="22"/>
      <c r="O35" s="22"/>
      <c r="P35" s="22"/>
    </row>
    <row r="36" spans="1:16" ht="39" customHeight="1" x14ac:dyDescent="0.15">
      <c r="A36" s="22"/>
      <c r="B36" s="35"/>
      <c r="C36" s="1202" t="s">
        <v>576</v>
      </c>
      <c r="D36" s="1203"/>
      <c r="E36" s="1204"/>
      <c r="F36" s="36">
        <v>0.84</v>
      </c>
      <c r="G36" s="37">
        <v>1.51</v>
      </c>
      <c r="H36" s="37">
        <v>3.15</v>
      </c>
      <c r="I36" s="37">
        <v>4.1900000000000004</v>
      </c>
      <c r="J36" s="38">
        <v>1.76</v>
      </c>
      <c r="K36" s="22"/>
      <c r="L36" s="22"/>
      <c r="M36" s="22"/>
      <c r="N36" s="22"/>
      <c r="O36" s="22"/>
      <c r="P36" s="22"/>
    </row>
    <row r="37" spans="1:16" ht="39" customHeight="1" x14ac:dyDescent="0.15">
      <c r="A37" s="22"/>
      <c r="B37" s="35"/>
      <c r="C37" s="1202" t="s">
        <v>577</v>
      </c>
      <c r="D37" s="1203"/>
      <c r="E37" s="1204"/>
      <c r="F37" s="36">
        <v>0</v>
      </c>
      <c r="G37" s="37">
        <v>0</v>
      </c>
      <c r="H37" s="37">
        <v>0</v>
      </c>
      <c r="I37" s="37">
        <v>0</v>
      </c>
      <c r="J37" s="38">
        <v>0.46</v>
      </c>
      <c r="K37" s="22"/>
      <c r="L37" s="22"/>
      <c r="M37" s="22"/>
      <c r="N37" s="22"/>
      <c r="O37" s="22"/>
      <c r="P37" s="22"/>
    </row>
    <row r="38" spans="1:16" ht="39" customHeight="1" x14ac:dyDescent="0.15">
      <c r="A38" s="22"/>
      <c r="B38" s="35"/>
      <c r="C38" s="1202" t="s">
        <v>578</v>
      </c>
      <c r="D38" s="1203"/>
      <c r="E38" s="1204"/>
      <c r="F38" s="36">
        <v>0</v>
      </c>
      <c r="G38" s="37">
        <v>0.01</v>
      </c>
      <c r="H38" s="37">
        <v>0</v>
      </c>
      <c r="I38" s="37">
        <v>0.01</v>
      </c>
      <c r="J38" s="38">
        <v>0.02</v>
      </c>
      <c r="K38" s="22"/>
      <c r="L38" s="22"/>
      <c r="M38" s="22"/>
      <c r="N38" s="22"/>
      <c r="O38" s="22"/>
      <c r="P38" s="22"/>
    </row>
    <row r="39" spans="1:16" ht="39" customHeight="1" x14ac:dyDescent="0.15">
      <c r="A39" s="22"/>
      <c r="B39" s="35"/>
      <c r="C39" s="1202" t="s">
        <v>579</v>
      </c>
      <c r="D39" s="1203"/>
      <c r="E39" s="1204"/>
      <c r="F39" s="36" t="s">
        <v>528</v>
      </c>
      <c r="G39" s="37" t="s">
        <v>528</v>
      </c>
      <c r="H39" s="37" t="s">
        <v>528</v>
      </c>
      <c r="I39" s="37" t="s">
        <v>528</v>
      </c>
      <c r="J39" s="38">
        <v>0</v>
      </c>
      <c r="K39" s="22"/>
      <c r="L39" s="22"/>
      <c r="M39" s="22"/>
      <c r="N39" s="22"/>
      <c r="O39" s="22"/>
      <c r="P39" s="22"/>
    </row>
    <row r="40" spans="1:16" ht="39" customHeight="1" x14ac:dyDescent="0.15">
      <c r="A40" s="22"/>
      <c r="B40" s="35"/>
      <c r="C40" s="1202"/>
      <c r="D40" s="1203"/>
      <c r="E40" s="1204"/>
      <c r="F40" s="36"/>
      <c r="G40" s="37"/>
      <c r="H40" s="37"/>
      <c r="I40" s="37"/>
      <c r="J40" s="38"/>
      <c r="K40" s="22"/>
      <c r="L40" s="22"/>
      <c r="M40" s="22"/>
      <c r="N40" s="22"/>
      <c r="O40" s="22"/>
      <c r="P40" s="22"/>
    </row>
    <row r="41" spans="1:16" ht="39" customHeight="1" x14ac:dyDescent="0.15">
      <c r="A41" s="22"/>
      <c r="B41" s="35"/>
      <c r="C41" s="1202"/>
      <c r="D41" s="1203"/>
      <c r="E41" s="1204"/>
      <c r="F41" s="36"/>
      <c r="G41" s="37"/>
      <c r="H41" s="37"/>
      <c r="I41" s="37"/>
      <c r="J41" s="38"/>
      <c r="K41" s="22"/>
      <c r="L41" s="22"/>
      <c r="M41" s="22"/>
      <c r="N41" s="22"/>
      <c r="O41" s="22"/>
      <c r="P41" s="22"/>
    </row>
    <row r="42" spans="1:16" ht="39" customHeight="1" x14ac:dyDescent="0.15">
      <c r="A42" s="22"/>
      <c r="B42" s="39"/>
      <c r="C42" s="1202" t="s">
        <v>580</v>
      </c>
      <c r="D42" s="1203"/>
      <c r="E42" s="1204"/>
      <c r="F42" s="36" t="s">
        <v>528</v>
      </c>
      <c r="G42" s="37" t="s">
        <v>528</v>
      </c>
      <c r="H42" s="37" t="s">
        <v>528</v>
      </c>
      <c r="I42" s="37" t="s">
        <v>528</v>
      </c>
      <c r="J42" s="38" t="s">
        <v>528</v>
      </c>
      <c r="K42" s="22"/>
      <c r="L42" s="22"/>
      <c r="M42" s="22"/>
      <c r="N42" s="22"/>
      <c r="O42" s="22"/>
      <c r="P42" s="22"/>
    </row>
    <row r="43" spans="1:16" ht="39" customHeight="1" thickBot="1" x14ac:dyDescent="0.2">
      <c r="A43" s="22"/>
      <c r="B43" s="40"/>
      <c r="C43" s="1205" t="s">
        <v>581</v>
      </c>
      <c r="D43" s="1206"/>
      <c r="E43" s="1207"/>
      <c r="F43" s="41">
        <v>0</v>
      </c>
      <c r="G43" s="42">
        <v>0</v>
      </c>
      <c r="H43" s="42">
        <v>0.08</v>
      </c>
      <c r="I43" s="42" t="s">
        <v>528</v>
      </c>
      <c r="J43" s="43" t="s">
        <v>528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E18pAptpaCxLV1ORd9Qsr3EiXKVG0o8e6i5bKn7bYTgFH6ctoBpFvaysAUPRWT9VB4wwElv2KlmzjeKV6Eu2A==" saltValue="yLuGhxLCJWTYGmendxzw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228" t="s">
        <v>11</v>
      </c>
      <c r="C45" s="1229"/>
      <c r="D45" s="58"/>
      <c r="E45" s="1234" t="s">
        <v>12</v>
      </c>
      <c r="F45" s="1234"/>
      <c r="G45" s="1234"/>
      <c r="H45" s="1234"/>
      <c r="I45" s="1234"/>
      <c r="J45" s="1235"/>
      <c r="K45" s="59">
        <v>4285</v>
      </c>
      <c r="L45" s="60">
        <v>3780</v>
      </c>
      <c r="M45" s="60">
        <v>3179</v>
      </c>
      <c r="N45" s="60">
        <v>2844</v>
      </c>
      <c r="O45" s="61">
        <v>2586</v>
      </c>
      <c r="P45" s="48"/>
      <c r="Q45" s="48"/>
      <c r="R45" s="48"/>
      <c r="S45" s="48"/>
      <c r="T45" s="48"/>
      <c r="U45" s="48"/>
    </row>
    <row r="46" spans="1:21" ht="30.75" customHeight="1" x14ac:dyDescent="0.15">
      <c r="A46" s="48"/>
      <c r="B46" s="1230"/>
      <c r="C46" s="1231"/>
      <c r="D46" s="62"/>
      <c r="E46" s="1212" t="s">
        <v>13</v>
      </c>
      <c r="F46" s="1212"/>
      <c r="G46" s="1212"/>
      <c r="H46" s="1212"/>
      <c r="I46" s="1212"/>
      <c r="J46" s="1213"/>
      <c r="K46" s="63" t="s">
        <v>528</v>
      </c>
      <c r="L46" s="64" t="s">
        <v>528</v>
      </c>
      <c r="M46" s="64" t="s">
        <v>528</v>
      </c>
      <c r="N46" s="64" t="s">
        <v>528</v>
      </c>
      <c r="O46" s="65" t="s">
        <v>528</v>
      </c>
      <c r="P46" s="48"/>
      <c r="Q46" s="48"/>
      <c r="R46" s="48"/>
      <c r="S46" s="48"/>
      <c r="T46" s="48"/>
      <c r="U46" s="48"/>
    </row>
    <row r="47" spans="1:21" ht="30.75" customHeight="1" x14ac:dyDescent="0.15">
      <c r="A47" s="48"/>
      <c r="B47" s="1230"/>
      <c r="C47" s="1231"/>
      <c r="D47" s="62"/>
      <c r="E47" s="1212" t="s">
        <v>14</v>
      </c>
      <c r="F47" s="1212"/>
      <c r="G47" s="1212"/>
      <c r="H47" s="1212"/>
      <c r="I47" s="1212"/>
      <c r="J47" s="1213"/>
      <c r="K47" s="63" t="s">
        <v>528</v>
      </c>
      <c r="L47" s="64" t="s">
        <v>528</v>
      </c>
      <c r="M47" s="64" t="s">
        <v>528</v>
      </c>
      <c r="N47" s="64" t="s">
        <v>528</v>
      </c>
      <c r="O47" s="65" t="s">
        <v>528</v>
      </c>
      <c r="P47" s="48"/>
      <c r="Q47" s="48"/>
      <c r="R47" s="48"/>
      <c r="S47" s="48"/>
      <c r="T47" s="48"/>
      <c r="U47" s="48"/>
    </row>
    <row r="48" spans="1:21" ht="30.75" customHeight="1" x14ac:dyDescent="0.15">
      <c r="A48" s="48"/>
      <c r="B48" s="1230"/>
      <c r="C48" s="1231"/>
      <c r="D48" s="62"/>
      <c r="E48" s="1212" t="s">
        <v>15</v>
      </c>
      <c r="F48" s="1212"/>
      <c r="G48" s="1212"/>
      <c r="H48" s="1212"/>
      <c r="I48" s="1212"/>
      <c r="J48" s="1213"/>
      <c r="K48" s="63">
        <v>600</v>
      </c>
      <c r="L48" s="64">
        <v>501</v>
      </c>
      <c r="M48" s="64">
        <v>483</v>
      </c>
      <c r="N48" s="64">
        <v>483</v>
      </c>
      <c r="O48" s="65">
        <v>464</v>
      </c>
      <c r="P48" s="48"/>
      <c r="Q48" s="48"/>
      <c r="R48" s="48"/>
      <c r="S48" s="48"/>
      <c r="T48" s="48"/>
      <c r="U48" s="48"/>
    </row>
    <row r="49" spans="1:21" ht="30.75" customHeight="1" x14ac:dyDescent="0.15">
      <c r="A49" s="48"/>
      <c r="B49" s="1230"/>
      <c r="C49" s="1231"/>
      <c r="D49" s="62"/>
      <c r="E49" s="1212" t="s">
        <v>16</v>
      </c>
      <c r="F49" s="1212"/>
      <c r="G49" s="1212"/>
      <c r="H49" s="1212"/>
      <c r="I49" s="1212"/>
      <c r="J49" s="1213"/>
      <c r="K49" s="63">
        <v>187</v>
      </c>
      <c r="L49" s="64">
        <v>137</v>
      </c>
      <c r="M49" s="64">
        <v>144</v>
      </c>
      <c r="N49" s="64">
        <v>165</v>
      </c>
      <c r="O49" s="65">
        <v>122</v>
      </c>
      <c r="P49" s="48"/>
      <c r="Q49" s="48"/>
      <c r="R49" s="48"/>
      <c r="S49" s="48"/>
      <c r="T49" s="48"/>
      <c r="U49" s="48"/>
    </row>
    <row r="50" spans="1:21" ht="30.75" customHeight="1" x14ac:dyDescent="0.15">
      <c r="A50" s="48"/>
      <c r="B50" s="1230"/>
      <c r="C50" s="1231"/>
      <c r="D50" s="62"/>
      <c r="E50" s="1212" t="s">
        <v>17</v>
      </c>
      <c r="F50" s="1212"/>
      <c r="G50" s="1212"/>
      <c r="H50" s="1212"/>
      <c r="I50" s="1212"/>
      <c r="J50" s="1213"/>
      <c r="K50" s="63">
        <v>14</v>
      </c>
      <c r="L50" s="64">
        <v>14</v>
      </c>
      <c r="M50" s="64">
        <v>12</v>
      </c>
      <c r="N50" s="64">
        <v>12</v>
      </c>
      <c r="O50" s="65">
        <v>11</v>
      </c>
      <c r="P50" s="48"/>
      <c r="Q50" s="48"/>
      <c r="R50" s="48"/>
      <c r="S50" s="48"/>
      <c r="T50" s="48"/>
      <c r="U50" s="48"/>
    </row>
    <row r="51" spans="1:21" ht="30.75" customHeight="1" x14ac:dyDescent="0.15">
      <c r="A51" s="48"/>
      <c r="B51" s="1232"/>
      <c r="C51" s="1233"/>
      <c r="D51" s="66"/>
      <c r="E51" s="1212" t="s">
        <v>18</v>
      </c>
      <c r="F51" s="1212"/>
      <c r="G51" s="1212"/>
      <c r="H51" s="1212"/>
      <c r="I51" s="1212"/>
      <c r="J51" s="1213"/>
      <c r="K51" s="63">
        <v>0</v>
      </c>
      <c r="L51" s="64">
        <v>0</v>
      </c>
      <c r="M51" s="64">
        <v>0</v>
      </c>
      <c r="N51" s="64">
        <v>0</v>
      </c>
      <c r="O51" s="65">
        <v>0</v>
      </c>
      <c r="P51" s="48"/>
      <c r="Q51" s="48"/>
      <c r="R51" s="48"/>
      <c r="S51" s="48"/>
      <c r="T51" s="48"/>
      <c r="U51" s="48"/>
    </row>
    <row r="52" spans="1:21" ht="30.75" customHeight="1" x14ac:dyDescent="0.15">
      <c r="A52" s="48"/>
      <c r="B52" s="1210" t="s">
        <v>19</v>
      </c>
      <c r="C52" s="1211"/>
      <c r="D52" s="66"/>
      <c r="E52" s="1212" t="s">
        <v>20</v>
      </c>
      <c r="F52" s="1212"/>
      <c r="G52" s="1212"/>
      <c r="H52" s="1212"/>
      <c r="I52" s="1212"/>
      <c r="J52" s="1213"/>
      <c r="K52" s="63">
        <v>3761</v>
      </c>
      <c r="L52" s="64">
        <v>3781</v>
      </c>
      <c r="M52" s="64">
        <v>3748</v>
      </c>
      <c r="N52" s="64">
        <v>3808</v>
      </c>
      <c r="O52" s="65">
        <v>3767</v>
      </c>
      <c r="P52" s="48"/>
      <c r="Q52" s="48"/>
      <c r="R52" s="48"/>
      <c r="S52" s="48"/>
      <c r="T52" s="48"/>
      <c r="U52" s="48"/>
    </row>
    <row r="53" spans="1:21" ht="30.75" customHeight="1" thickBot="1" x14ac:dyDescent="0.2">
      <c r="A53" s="48"/>
      <c r="B53" s="1214" t="s">
        <v>21</v>
      </c>
      <c r="C53" s="1215"/>
      <c r="D53" s="67"/>
      <c r="E53" s="1216" t="s">
        <v>22</v>
      </c>
      <c r="F53" s="1216"/>
      <c r="G53" s="1216"/>
      <c r="H53" s="1216"/>
      <c r="I53" s="1216"/>
      <c r="J53" s="1217"/>
      <c r="K53" s="68">
        <v>1325</v>
      </c>
      <c r="L53" s="69">
        <v>651</v>
      </c>
      <c r="M53" s="69">
        <v>70</v>
      </c>
      <c r="N53" s="69">
        <v>-304</v>
      </c>
      <c r="O53" s="70">
        <v>-584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18" t="s">
        <v>25</v>
      </c>
      <c r="C57" s="1219"/>
      <c r="D57" s="1222" t="s">
        <v>26</v>
      </c>
      <c r="E57" s="1223"/>
      <c r="F57" s="1223"/>
      <c r="G57" s="1223"/>
      <c r="H57" s="1223"/>
      <c r="I57" s="1223"/>
      <c r="J57" s="1224"/>
      <c r="K57" s="83"/>
      <c r="L57" s="84"/>
      <c r="M57" s="84"/>
      <c r="N57" s="84"/>
      <c r="O57" s="85"/>
    </row>
    <row r="58" spans="1:21" ht="31.5" customHeight="1" thickBot="1" x14ac:dyDescent="0.2">
      <c r="B58" s="1220"/>
      <c r="C58" s="1221"/>
      <c r="D58" s="1225" t="s">
        <v>27</v>
      </c>
      <c r="E58" s="1226"/>
      <c r="F58" s="1226"/>
      <c r="G58" s="1226"/>
      <c r="H58" s="1226"/>
      <c r="I58" s="1226"/>
      <c r="J58" s="122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1722KfuyaCZJLdWPv1V8n9iq3DcA4rVj9tQcNJMjZC2vK58xJw1qQgM1Kwhk5XBDYZopxMErX9Rl2+WjMSuGQ==" saltValue="zz1sRnhuS9HXdGlZ7+5SL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7" zoomScaleNormal="87"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569</v>
      </c>
      <c r="J40" s="100" t="s">
        <v>570</v>
      </c>
      <c r="K40" s="100" t="s">
        <v>571</v>
      </c>
      <c r="L40" s="100" t="s">
        <v>572</v>
      </c>
      <c r="M40" s="101" t="s">
        <v>573</v>
      </c>
    </row>
    <row r="41" spans="2:13" ht="27.75" customHeight="1" x14ac:dyDescent="0.15">
      <c r="B41" s="1248" t="s">
        <v>30</v>
      </c>
      <c r="C41" s="1249"/>
      <c r="D41" s="102"/>
      <c r="E41" s="1250" t="s">
        <v>31</v>
      </c>
      <c r="F41" s="1250"/>
      <c r="G41" s="1250"/>
      <c r="H41" s="1251"/>
      <c r="I41" s="103">
        <v>25288</v>
      </c>
      <c r="J41" s="104">
        <v>22510</v>
      </c>
      <c r="K41" s="104">
        <v>21324</v>
      </c>
      <c r="L41" s="104">
        <v>19958</v>
      </c>
      <c r="M41" s="105">
        <v>21365</v>
      </c>
    </row>
    <row r="42" spans="2:13" ht="27.75" customHeight="1" x14ac:dyDescent="0.15">
      <c r="B42" s="1238"/>
      <c r="C42" s="1239"/>
      <c r="D42" s="106"/>
      <c r="E42" s="1242" t="s">
        <v>32</v>
      </c>
      <c r="F42" s="1242"/>
      <c r="G42" s="1242"/>
      <c r="H42" s="1243"/>
      <c r="I42" s="107" t="s">
        <v>528</v>
      </c>
      <c r="J42" s="108" t="s">
        <v>528</v>
      </c>
      <c r="K42" s="108" t="s">
        <v>528</v>
      </c>
      <c r="L42" s="108" t="s">
        <v>528</v>
      </c>
      <c r="M42" s="109" t="s">
        <v>528</v>
      </c>
    </row>
    <row r="43" spans="2:13" ht="27.75" customHeight="1" x14ac:dyDescent="0.15">
      <c r="B43" s="1238"/>
      <c r="C43" s="1239"/>
      <c r="D43" s="106"/>
      <c r="E43" s="1242" t="s">
        <v>33</v>
      </c>
      <c r="F43" s="1242"/>
      <c r="G43" s="1242"/>
      <c r="H43" s="1243"/>
      <c r="I43" s="107">
        <v>6885</v>
      </c>
      <c r="J43" s="108">
        <v>6839</v>
      </c>
      <c r="K43" s="108">
        <v>6645</v>
      </c>
      <c r="L43" s="108">
        <v>4152</v>
      </c>
      <c r="M43" s="109">
        <v>4688</v>
      </c>
    </row>
    <row r="44" spans="2:13" ht="27.75" customHeight="1" x14ac:dyDescent="0.15">
      <c r="B44" s="1238"/>
      <c r="C44" s="1239"/>
      <c r="D44" s="106"/>
      <c r="E44" s="1242" t="s">
        <v>34</v>
      </c>
      <c r="F44" s="1242"/>
      <c r="G44" s="1242"/>
      <c r="H44" s="1243"/>
      <c r="I44" s="107">
        <v>479</v>
      </c>
      <c r="J44" s="108">
        <v>255</v>
      </c>
      <c r="K44" s="108">
        <v>290</v>
      </c>
      <c r="L44" s="108">
        <v>233</v>
      </c>
      <c r="M44" s="109">
        <v>212</v>
      </c>
    </row>
    <row r="45" spans="2:13" ht="27.75" customHeight="1" x14ac:dyDescent="0.15">
      <c r="B45" s="1238"/>
      <c r="C45" s="1239"/>
      <c r="D45" s="106"/>
      <c r="E45" s="1242" t="s">
        <v>35</v>
      </c>
      <c r="F45" s="1242"/>
      <c r="G45" s="1242"/>
      <c r="H45" s="1243"/>
      <c r="I45" s="107">
        <v>4233</v>
      </c>
      <c r="J45" s="108">
        <v>4138</v>
      </c>
      <c r="K45" s="108">
        <v>4197</v>
      </c>
      <c r="L45" s="108">
        <v>3874</v>
      </c>
      <c r="M45" s="109">
        <v>4054</v>
      </c>
    </row>
    <row r="46" spans="2:13" ht="27.75" customHeight="1" x14ac:dyDescent="0.15">
      <c r="B46" s="1238"/>
      <c r="C46" s="1239"/>
      <c r="D46" s="110"/>
      <c r="E46" s="1242" t="s">
        <v>36</v>
      </c>
      <c r="F46" s="1242"/>
      <c r="G46" s="1242"/>
      <c r="H46" s="1243"/>
      <c r="I46" s="107" t="s">
        <v>528</v>
      </c>
      <c r="J46" s="108" t="s">
        <v>528</v>
      </c>
      <c r="K46" s="108" t="s">
        <v>528</v>
      </c>
      <c r="L46" s="108" t="s">
        <v>528</v>
      </c>
      <c r="M46" s="109" t="s">
        <v>528</v>
      </c>
    </row>
    <row r="47" spans="2:13" ht="27.75" customHeight="1" x14ac:dyDescent="0.15">
      <c r="B47" s="1238"/>
      <c r="C47" s="1239"/>
      <c r="D47" s="111"/>
      <c r="E47" s="1252" t="s">
        <v>37</v>
      </c>
      <c r="F47" s="1253"/>
      <c r="G47" s="1253"/>
      <c r="H47" s="1254"/>
      <c r="I47" s="107" t="s">
        <v>528</v>
      </c>
      <c r="J47" s="108" t="s">
        <v>528</v>
      </c>
      <c r="K47" s="108" t="s">
        <v>528</v>
      </c>
      <c r="L47" s="108" t="s">
        <v>528</v>
      </c>
      <c r="M47" s="109" t="s">
        <v>528</v>
      </c>
    </row>
    <row r="48" spans="2:13" ht="27.75" customHeight="1" x14ac:dyDescent="0.15">
      <c r="B48" s="1238"/>
      <c r="C48" s="1239"/>
      <c r="D48" s="106"/>
      <c r="E48" s="1242" t="s">
        <v>38</v>
      </c>
      <c r="F48" s="1242"/>
      <c r="G48" s="1242"/>
      <c r="H48" s="1243"/>
      <c r="I48" s="107" t="s">
        <v>528</v>
      </c>
      <c r="J48" s="108" t="s">
        <v>528</v>
      </c>
      <c r="K48" s="108" t="s">
        <v>528</v>
      </c>
      <c r="L48" s="108" t="s">
        <v>528</v>
      </c>
      <c r="M48" s="109" t="s">
        <v>528</v>
      </c>
    </row>
    <row r="49" spans="2:13" ht="27.75" customHeight="1" x14ac:dyDescent="0.15">
      <c r="B49" s="1240"/>
      <c r="C49" s="1241"/>
      <c r="D49" s="106"/>
      <c r="E49" s="1242" t="s">
        <v>39</v>
      </c>
      <c r="F49" s="1242"/>
      <c r="G49" s="1242"/>
      <c r="H49" s="1243"/>
      <c r="I49" s="107" t="s">
        <v>528</v>
      </c>
      <c r="J49" s="108" t="s">
        <v>528</v>
      </c>
      <c r="K49" s="108" t="s">
        <v>528</v>
      </c>
      <c r="L49" s="108" t="s">
        <v>528</v>
      </c>
      <c r="M49" s="109" t="s">
        <v>528</v>
      </c>
    </row>
    <row r="50" spans="2:13" ht="27.75" customHeight="1" x14ac:dyDescent="0.15">
      <c r="B50" s="1236" t="s">
        <v>40</v>
      </c>
      <c r="C50" s="1237"/>
      <c r="D50" s="112"/>
      <c r="E50" s="1242" t="s">
        <v>41</v>
      </c>
      <c r="F50" s="1242"/>
      <c r="G50" s="1242"/>
      <c r="H50" s="1243"/>
      <c r="I50" s="107">
        <v>19084</v>
      </c>
      <c r="J50" s="108">
        <v>17362</v>
      </c>
      <c r="K50" s="108">
        <v>16111</v>
      </c>
      <c r="L50" s="108">
        <v>14911</v>
      </c>
      <c r="M50" s="109">
        <v>14489</v>
      </c>
    </row>
    <row r="51" spans="2:13" ht="27.75" customHeight="1" x14ac:dyDescent="0.15">
      <c r="B51" s="1238"/>
      <c r="C51" s="1239"/>
      <c r="D51" s="106"/>
      <c r="E51" s="1242" t="s">
        <v>42</v>
      </c>
      <c r="F51" s="1242"/>
      <c r="G51" s="1242"/>
      <c r="H51" s="1243"/>
      <c r="I51" s="107">
        <v>335</v>
      </c>
      <c r="J51" s="108">
        <v>128</v>
      </c>
      <c r="K51" s="108">
        <v>75</v>
      </c>
      <c r="L51" s="108">
        <v>66</v>
      </c>
      <c r="M51" s="109">
        <v>58</v>
      </c>
    </row>
    <row r="52" spans="2:13" ht="27.75" customHeight="1" x14ac:dyDescent="0.15">
      <c r="B52" s="1240"/>
      <c r="C52" s="1241"/>
      <c r="D52" s="106"/>
      <c r="E52" s="1242" t="s">
        <v>43</v>
      </c>
      <c r="F52" s="1242"/>
      <c r="G52" s="1242"/>
      <c r="H52" s="1243"/>
      <c r="I52" s="107">
        <v>29961</v>
      </c>
      <c r="J52" s="108">
        <v>29442</v>
      </c>
      <c r="K52" s="108">
        <v>29925</v>
      </c>
      <c r="L52" s="108">
        <v>29217</v>
      </c>
      <c r="M52" s="109">
        <v>30320</v>
      </c>
    </row>
    <row r="53" spans="2:13" ht="27.75" customHeight="1" thickBot="1" x14ac:dyDescent="0.2">
      <c r="B53" s="1244" t="s">
        <v>44</v>
      </c>
      <c r="C53" s="1245"/>
      <c r="D53" s="113"/>
      <c r="E53" s="1246" t="s">
        <v>45</v>
      </c>
      <c r="F53" s="1246"/>
      <c r="G53" s="1246"/>
      <c r="H53" s="1247"/>
      <c r="I53" s="114">
        <v>-12496</v>
      </c>
      <c r="J53" s="115">
        <v>-13190</v>
      </c>
      <c r="K53" s="115">
        <v>-13655</v>
      </c>
      <c r="L53" s="115">
        <v>-15979</v>
      </c>
      <c r="M53" s="116">
        <v>-14548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G6wCj87KCaeOpP2ZyYuCu03FKXaXAFPZXj0gVxZwtfMsaurW85LTN+U1oslYkfTtMOPhLuKGqR30Rz1/kugEQ==" saltValue="nQIdQXJDOVWw6a+GmsgJ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4" zoomScaleNormal="84"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571</v>
      </c>
      <c r="G54" s="125" t="s">
        <v>572</v>
      </c>
      <c r="H54" s="126" t="s">
        <v>573</v>
      </c>
    </row>
    <row r="55" spans="2:8" ht="52.5" customHeight="1" x14ac:dyDescent="0.15">
      <c r="B55" s="127"/>
      <c r="C55" s="1260" t="s">
        <v>48</v>
      </c>
      <c r="D55" s="1260"/>
      <c r="E55" s="1261"/>
      <c r="F55" s="128">
        <v>3489</v>
      </c>
      <c r="G55" s="128">
        <v>3490</v>
      </c>
      <c r="H55" s="129">
        <v>3491</v>
      </c>
    </row>
    <row r="56" spans="2:8" ht="52.5" customHeight="1" x14ac:dyDescent="0.15">
      <c r="B56" s="130"/>
      <c r="C56" s="1262" t="s">
        <v>49</v>
      </c>
      <c r="D56" s="1262"/>
      <c r="E56" s="1263"/>
      <c r="F56" s="131">
        <v>8559</v>
      </c>
      <c r="G56" s="131">
        <v>7073</v>
      </c>
      <c r="H56" s="132">
        <v>5607</v>
      </c>
    </row>
    <row r="57" spans="2:8" ht="53.25" customHeight="1" x14ac:dyDescent="0.15">
      <c r="B57" s="130"/>
      <c r="C57" s="1264" t="s">
        <v>50</v>
      </c>
      <c r="D57" s="1264"/>
      <c r="E57" s="1265"/>
      <c r="F57" s="133">
        <v>7279</v>
      </c>
      <c r="G57" s="133">
        <v>7513</v>
      </c>
      <c r="H57" s="134">
        <v>8156</v>
      </c>
    </row>
    <row r="58" spans="2:8" ht="45.75" customHeight="1" x14ac:dyDescent="0.15">
      <c r="B58" s="135"/>
      <c r="C58" s="1255" t="s">
        <v>607</v>
      </c>
      <c r="D58" s="1256"/>
      <c r="E58" s="1257"/>
      <c r="F58" s="136">
        <v>4000</v>
      </c>
      <c r="G58" s="136">
        <v>4000</v>
      </c>
      <c r="H58" s="137">
        <v>4000</v>
      </c>
    </row>
    <row r="59" spans="2:8" ht="45.75" customHeight="1" x14ac:dyDescent="0.15">
      <c r="B59" s="135"/>
      <c r="C59" s="1255" t="s">
        <v>608</v>
      </c>
      <c r="D59" s="1256"/>
      <c r="E59" s="1257"/>
      <c r="F59" s="136">
        <v>1255</v>
      </c>
      <c r="G59" s="136">
        <v>1255</v>
      </c>
      <c r="H59" s="137">
        <v>1255</v>
      </c>
    </row>
    <row r="60" spans="2:8" ht="45.75" customHeight="1" x14ac:dyDescent="0.15">
      <c r="B60" s="135"/>
      <c r="C60" s="1255" t="s">
        <v>610</v>
      </c>
      <c r="D60" s="1256"/>
      <c r="E60" s="1257"/>
      <c r="F60" s="136">
        <v>400</v>
      </c>
      <c r="G60" s="136">
        <v>600</v>
      </c>
      <c r="H60" s="137">
        <v>801</v>
      </c>
    </row>
    <row r="61" spans="2:8" ht="45.75" customHeight="1" x14ac:dyDescent="0.15">
      <c r="B61" s="135"/>
      <c r="C61" s="1255" t="s">
        <v>611</v>
      </c>
      <c r="D61" s="1256"/>
      <c r="E61" s="1257"/>
      <c r="F61" s="136">
        <v>352</v>
      </c>
      <c r="G61" s="136">
        <v>559</v>
      </c>
      <c r="H61" s="137">
        <v>792</v>
      </c>
    </row>
    <row r="62" spans="2:8" ht="45.75" customHeight="1" thickBot="1" x14ac:dyDescent="0.2">
      <c r="B62" s="138"/>
      <c r="C62" s="1255" t="s">
        <v>609</v>
      </c>
      <c r="D62" s="1256"/>
      <c r="E62" s="1257"/>
      <c r="F62" s="136">
        <v>693</v>
      </c>
      <c r="G62" s="136">
        <v>693</v>
      </c>
      <c r="H62" s="137">
        <v>693</v>
      </c>
    </row>
    <row r="63" spans="2:8" ht="52.5" customHeight="1" thickBot="1" x14ac:dyDescent="0.2">
      <c r="B63" s="139"/>
      <c r="C63" s="1258" t="s">
        <v>51</v>
      </c>
      <c r="D63" s="1258"/>
      <c r="E63" s="1259"/>
      <c r="F63" s="140">
        <v>19327</v>
      </c>
      <c r="G63" s="140">
        <v>18076</v>
      </c>
      <c r="H63" s="141">
        <v>17253</v>
      </c>
    </row>
    <row r="64" spans="2:8" ht="15" customHeight="1" x14ac:dyDescent="0.15"/>
  </sheetData>
  <sheetProtection algorithmName="SHA-512" hashValue="0OIPvOTCGy2cyWHrJtUz8VKEubI0APoKfzGdHPBiBftwIt/M/dR7j32vVibAo08xeeEL5YGBLYdgpcaYQjposg==" saltValue="thTfh6gRJAmmsI6y4Rdb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3ACC3-24C1-45ED-8720-F68E6080C1AD}">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1268" customWidth="1"/>
    <col min="2" max="107" width="2.5" style="1268" customWidth="1"/>
    <col min="108" max="108" width="6.125" style="1276" customWidth="1"/>
    <col min="109" max="109" width="5.875" style="1275" customWidth="1"/>
    <col min="110" max="110" width="19.125" style="1268" hidden="1"/>
    <col min="111" max="115" width="12.625" style="1268" hidden="1"/>
    <col min="116" max="349" width="8.625" style="1268" hidden="1"/>
    <col min="350" max="355" width="14.875" style="1268" hidden="1"/>
    <col min="356" max="357" width="15.875" style="1268" hidden="1"/>
    <col min="358" max="363" width="16.125" style="1268" hidden="1"/>
    <col min="364" max="364" width="6.125" style="1268" hidden="1"/>
    <col min="365" max="365" width="3" style="1268" hidden="1"/>
    <col min="366" max="605" width="8.625" style="1268" hidden="1"/>
    <col min="606" max="611" width="14.875" style="1268" hidden="1"/>
    <col min="612" max="613" width="15.875" style="1268" hidden="1"/>
    <col min="614" max="619" width="16.125" style="1268" hidden="1"/>
    <col min="620" max="620" width="6.125" style="1268" hidden="1"/>
    <col min="621" max="621" width="3" style="1268" hidden="1"/>
    <col min="622" max="861" width="8.625" style="1268" hidden="1"/>
    <col min="862" max="867" width="14.875" style="1268" hidden="1"/>
    <col min="868" max="869" width="15.875" style="1268" hidden="1"/>
    <col min="870" max="875" width="16.125" style="1268" hidden="1"/>
    <col min="876" max="876" width="6.125" style="1268" hidden="1"/>
    <col min="877" max="877" width="3" style="1268" hidden="1"/>
    <col min="878" max="1117" width="8.625" style="1268" hidden="1"/>
    <col min="1118" max="1123" width="14.875" style="1268" hidden="1"/>
    <col min="1124" max="1125" width="15.875" style="1268" hidden="1"/>
    <col min="1126" max="1131" width="16.125" style="1268" hidden="1"/>
    <col min="1132" max="1132" width="6.125" style="1268" hidden="1"/>
    <col min="1133" max="1133" width="3" style="1268" hidden="1"/>
    <col min="1134" max="1373" width="8.625" style="1268" hidden="1"/>
    <col min="1374" max="1379" width="14.875" style="1268" hidden="1"/>
    <col min="1380" max="1381" width="15.875" style="1268" hidden="1"/>
    <col min="1382" max="1387" width="16.125" style="1268" hidden="1"/>
    <col min="1388" max="1388" width="6.125" style="1268" hidden="1"/>
    <col min="1389" max="1389" width="3" style="1268" hidden="1"/>
    <col min="1390" max="1629" width="8.625" style="1268" hidden="1"/>
    <col min="1630" max="1635" width="14.875" style="1268" hidden="1"/>
    <col min="1636" max="1637" width="15.875" style="1268" hidden="1"/>
    <col min="1638" max="1643" width="16.125" style="1268" hidden="1"/>
    <col min="1644" max="1644" width="6.125" style="1268" hidden="1"/>
    <col min="1645" max="1645" width="3" style="1268" hidden="1"/>
    <col min="1646" max="1885" width="8.625" style="1268" hidden="1"/>
    <col min="1886" max="1891" width="14.875" style="1268" hidden="1"/>
    <col min="1892" max="1893" width="15.875" style="1268" hidden="1"/>
    <col min="1894" max="1899" width="16.125" style="1268" hidden="1"/>
    <col min="1900" max="1900" width="6.125" style="1268" hidden="1"/>
    <col min="1901" max="1901" width="3" style="1268" hidden="1"/>
    <col min="1902" max="2141" width="8.625" style="1268" hidden="1"/>
    <col min="2142" max="2147" width="14.875" style="1268" hidden="1"/>
    <col min="2148" max="2149" width="15.875" style="1268" hidden="1"/>
    <col min="2150" max="2155" width="16.125" style="1268" hidden="1"/>
    <col min="2156" max="2156" width="6.125" style="1268" hidden="1"/>
    <col min="2157" max="2157" width="3" style="1268" hidden="1"/>
    <col min="2158" max="2397" width="8.625" style="1268" hidden="1"/>
    <col min="2398" max="2403" width="14.875" style="1268" hidden="1"/>
    <col min="2404" max="2405" width="15.875" style="1268" hidden="1"/>
    <col min="2406" max="2411" width="16.125" style="1268" hidden="1"/>
    <col min="2412" max="2412" width="6.125" style="1268" hidden="1"/>
    <col min="2413" max="2413" width="3" style="1268" hidden="1"/>
    <col min="2414" max="2653" width="8.625" style="1268" hidden="1"/>
    <col min="2654" max="2659" width="14.875" style="1268" hidden="1"/>
    <col min="2660" max="2661" width="15.875" style="1268" hidden="1"/>
    <col min="2662" max="2667" width="16.125" style="1268" hidden="1"/>
    <col min="2668" max="2668" width="6.125" style="1268" hidden="1"/>
    <col min="2669" max="2669" width="3" style="1268" hidden="1"/>
    <col min="2670" max="2909" width="8.625" style="1268" hidden="1"/>
    <col min="2910" max="2915" width="14.875" style="1268" hidden="1"/>
    <col min="2916" max="2917" width="15.875" style="1268" hidden="1"/>
    <col min="2918" max="2923" width="16.125" style="1268" hidden="1"/>
    <col min="2924" max="2924" width="6.125" style="1268" hidden="1"/>
    <col min="2925" max="2925" width="3" style="1268" hidden="1"/>
    <col min="2926" max="3165" width="8.625" style="1268" hidden="1"/>
    <col min="3166" max="3171" width="14.875" style="1268" hidden="1"/>
    <col min="3172" max="3173" width="15.875" style="1268" hidden="1"/>
    <col min="3174" max="3179" width="16.125" style="1268" hidden="1"/>
    <col min="3180" max="3180" width="6.125" style="1268" hidden="1"/>
    <col min="3181" max="3181" width="3" style="1268" hidden="1"/>
    <col min="3182" max="3421" width="8.625" style="1268" hidden="1"/>
    <col min="3422" max="3427" width="14.875" style="1268" hidden="1"/>
    <col min="3428" max="3429" width="15.875" style="1268" hidden="1"/>
    <col min="3430" max="3435" width="16.125" style="1268" hidden="1"/>
    <col min="3436" max="3436" width="6.125" style="1268" hidden="1"/>
    <col min="3437" max="3437" width="3" style="1268" hidden="1"/>
    <col min="3438" max="3677" width="8.625" style="1268" hidden="1"/>
    <col min="3678" max="3683" width="14.875" style="1268" hidden="1"/>
    <col min="3684" max="3685" width="15.875" style="1268" hidden="1"/>
    <col min="3686" max="3691" width="16.125" style="1268" hidden="1"/>
    <col min="3692" max="3692" width="6.125" style="1268" hidden="1"/>
    <col min="3693" max="3693" width="3" style="1268" hidden="1"/>
    <col min="3694" max="3933" width="8.625" style="1268" hidden="1"/>
    <col min="3934" max="3939" width="14.875" style="1268" hidden="1"/>
    <col min="3940" max="3941" width="15.875" style="1268" hidden="1"/>
    <col min="3942" max="3947" width="16.125" style="1268" hidden="1"/>
    <col min="3948" max="3948" width="6.125" style="1268" hidden="1"/>
    <col min="3949" max="3949" width="3" style="1268" hidden="1"/>
    <col min="3950" max="4189" width="8.625" style="1268" hidden="1"/>
    <col min="4190" max="4195" width="14.875" style="1268" hidden="1"/>
    <col min="4196" max="4197" width="15.875" style="1268" hidden="1"/>
    <col min="4198" max="4203" width="16.125" style="1268" hidden="1"/>
    <col min="4204" max="4204" width="6.125" style="1268" hidden="1"/>
    <col min="4205" max="4205" width="3" style="1268" hidden="1"/>
    <col min="4206" max="4445" width="8.625" style="1268" hidden="1"/>
    <col min="4446" max="4451" width="14.875" style="1268" hidden="1"/>
    <col min="4452" max="4453" width="15.875" style="1268" hidden="1"/>
    <col min="4454" max="4459" width="16.125" style="1268" hidden="1"/>
    <col min="4460" max="4460" width="6.125" style="1268" hidden="1"/>
    <col min="4461" max="4461" width="3" style="1268" hidden="1"/>
    <col min="4462" max="4701" width="8.625" style="1268" hidden="1"/>
    <col min="4702" max="4707" width="14.875" style="1268" hidden="1"/>
    <col min="4708" max="4709" width="15.875" style="1268" hidden="1"/>
    <col min="4710" max="4715" width="16.125" style="1268" hidden="1"/>
    <col min="4716" max="4716" width="6.125" style="1268" hidden="1"/>
    <col min="4717" max="4717" width="3" style="1268" hidden="1"/>
    <col min="4718" max="4957" width="8.625" style="1268" hidden="1"/>
    <col min="4958" max="4963" width="14.875" style="1268" hidden="1"/>
    <col min="4964" max="4965" width="15.875" style="1268" hidden="1"/>
    <col min="4966" max="4971" width="16.125" style="1268" hidden="1"/>
    <col min="4972" max="4972" width="6.125" style="1268" hidden="1"/>
    <col min="4973" max="4973" width="3" style="1268" hidden="1"/>
    <col min="4974" max="5213" width="8.625" style="1268" hidden="1"/>
    <col min="5214" max="5219" width="14.875" style="1268" hidden="1"/>
    <col min="5220" max="5221" width="15.875" style="1268" hidden="1"/>
    <col min="5222" max="5227" width="16.125" style="1268" hidden="1"/>
    <col min="5228" max="5228" width="6.125" style="1268" hidden="1"/>
    <col min="5229" max="5229" width="3" style="1268" hidden="1"/>
    <col min="5230" max="5469" width="8.625" style="1268" hidden="1"/>
    <col min="5470" max="5475" width="14.875" style="1268" hidden="1"/>
    <col min="5476" max="5477" width="15.875" style="1268" hidden="1"/>
    <col min="5478" max="5483" width="16.125" style="1268" hidden="1"/>
    <col min="5484" max="5484" width="6.125" style="1268" hidden="1"/>
    <col min="5485" max="5485" width="3" style="1268" hidden="1"/>
    <col min="5486" max="5725" width="8.625" style="1268" hidden="1"/>
    <col min="5726" max="5731" width="14.875" style="1268" hidden="1"/>
    <col min="5732" max="5733" width="15.875" style="1268" hidden="1"/>
    <col min="5734" max="5739" width="16.125" style="1268" hidden="1"/>
    <col min="5740" max="5740" width="6.125" style="1268" hidden="1"/>
    <col min="5741" max="5741" width="3" style="1268" hidden="1"/>
    <col min="5742" max="5981" width="8.625" style="1268" hidden="1"/>
    <col min="5982" max="5987" width="14.875" style="1268" hidden="1"/>
    <col min="5988" max="5989" width="15.875" style="1268" hidden="1"/>
    <col min="5990" max="5995" width="16.125" style="1268" hidden="1"/>
    <col min="5996" max="5996" width="6.125" style="1268" hidden="1"/>
    <col min="5997" max="5997" width="3" style="1268" hidden="1"/>
    <col min="5998" max="6237" width="8.625" style="1268" hidden="1"/>
    <col min="6238" max="6243" width="14.875" style="1268" hidden="1"/>
    <col min="6244" max="6245" width="15.875" style="1268" hidden="1"/>
    <col min="6246" max="6251" width="16.125" style="1268" hidden="1"/>
    <col min="6252" max="6252" width="6.125" style="1268" hidden="1"/>
    <col min="6253" max="6253" width="3" style="1268" hidden="1"/>
    <col min="6254" max="6493" width="8.625" style="1268" hidden="1"/>
    <col min="6494" max="6499" width="14.875" style="1268" hidden="1"/>
    <col min="6500" max="6501" width="15.875" style="1268" hidden="1"/>
    <col min="6502" max="6507" width="16.125" style="1268" hidden="1"/>
    <col min="6508" max="6508" width="6.125" style="1268" hidden="1"/>
    <col min="6509" max="6509" width="3" style="1268" hidden="1"/>
    <col min="6510" max="6749" width="8.625" style="1268" hidden="1"/>
    <col min="6750" max="6755" width="14.875" style="1268" hidden="1"/>
    <col min="6756" max="6757" width="15.875" style="1268" hidden="1"/>
    <col min="6758" max="6763" width="16.125" style="1268" hidden="1"/>
    <col min="6764" max="6764" width="6.125" style="1268" hidden="1"/>
    <col min="6765" max="6765" width="3" style="1268" hidden="1"/>
    <col min="6766" max="7005" width="8.625" style="1268" hidden="1"/>
    <col min="7006" max="7011" width="14.875" style="1268" hidden="1"/>
    <col min="7012" max="7013" width="15.875" style="1268" hidden="1"/>
    <col min="7014" max="7019" width="16.125" style="1268" hidden="1"/>
    <col min="7020" max="7020" width="6.125" style="1268" hidden="1"/>
    <col min="7021" max="7021" width="3" style="1268" hidden="1"/>
    <col min="7022" max="7261" width="8.625" style="1268" hidden="1"/>
    <col min="7262" max="7267" width="14.875" style="1268" hidden="1"/>
    <col min="7268" max="7269" width="15.875" style="1268" hidden="1"/>
    <col min="7270" max="7275" width="16.125" style="1268" hidden="1"/>
    <col min="7276" max="7276" width="6.125" style="1268" hidden="1"/>
    <col min="7277" max="7277" width="3" style="1268" hidden="1"/>
    <col min="7278" max="7517" width="8.625" style="1268" hidden="1"/>
    <col min="7518" max="7523" width="14.875" style="1268" hidden="1"/>
    <col min="7524" max="7525" width="15.875" style="1268" hidden="1"/>
    <col min="7526" max="7531" width="16.125" style="1268" hidden="1"/>
    <col min="7532" max="7532" width="6.125" style="1268" hidden="1"/>
    <col min="7533" max="7533" width="3" style="1268" hidden="1"/>
    <col min="7534" max="7773" width="8.625" style="1268" hidden="1"/>
    <col min="7774" max="7779" width="14.875" style="1268" hidden="1"/>
    <col min="7780" max="7781" width="15.875" style="1268" hidden="1"/>
    <col min="7782" max="7787" width="16.125" style="1268" hidden="1"/>
    <col min="7788" max="7788" width="6.125" style="1268" hidden="1"/>
    <col min="7789" max="7789" width="3" style="1268" hidden="1"/>
    <col min="7790" max="8029" width="8.625" style="1268" hidden="1"/>
    <col min="8030" max="8035" width="14.875" style="1268" hidden="1"/>
    <col min="8036" max="8037" width="15.875" style="1268" hidden="1"/>
    <col min="8038" max="8043" width="16.125" style="1268" hidden="1"/>
    <col min="8044" max="8044" width="6.125" style="1268" hidden="1"/>
    <col min="8045" max="8045" width="3" style="1268" hidden="1"/>
    <col min="8046" max="8285" width="8.625" style="1268" hidden="1"/>
    <col min="8286" max="8291" width="14.875" style="1268" hidden="1"/>
    <col min="8292" max="8293" width="15.875" style="1268" hidden="1"/>
    <col min="8294" max="8299" width="16.125" style="1268" hidden="1"/>
    <col min="8300" max="8300" width="6.125" style="1268" hidden="1"/>
    <col min="8301" max="8301" width="3" style="1268" hidden="1"/>
    <col min="8302" max="8541" width="8.625" style="1268" hidden="1"/>
    <col min="8542" max="8547" width="14.875" style="1268" hidden="1"/>
    <col min="8548" max="8549" width="15.875" style="1268" hidden="1"/>
    <col min="8550" max="8555" width="16.125" style="1268" hidden="1"/>
    <col min="8556" max="8556" width="6.125" style="1268" hidden="1"/>
    <col min="8557" max="8557" width="3" style="1268" hidden="1"/>
    <col min="8558" max="8797" width="8.625" style="1268" hidden="1"/>
    <col min="8798" max="8803" width="14.875" style="1268" hidden="1"/>
    <col min="8804" max="8805" width="15.875" style="1268" hidden="1"/>
    <col min="8806" max="8811" width="16.125" style="1268" hidden="1"/>
    <col min="8812" max="8812" width="6.125" style="1268" hidden="1"/>
    <col min="8813" max="8813" width="3" style="1268" hidden="1"/>
    <col min="8814" max="9053" width="8.625" style="1268" hidden="1"/>
    <col min="9054" max="9059" width="14.875" style="1268" hidden="1"/>
    <col min="9060" max="9061" width="15.875" style="1268" hidden="1"/>
    <col min="9062" max="9067" width="16.125" style="1268" hidden="1"/>
    <col min="9068" max="9068" width="6.125" style="1268" hidden="1"/>
    <col min="9069" max="9069" width="3" style="1268" hidden="1"/>
    <col min="9070" max="9309" width="8.625" style="1268" hidden="1"/>
    <col min="9310" max="9315" width="14.875" style="1268" hidden="1"/>
    <col min="9316" max="9317" width="15.875" style="1268" hidden="1"/>
    <col min="9318" max="9323" width="16.125" style="1268" hidden="1"/>
    <col min="9324" max="9324" width="6.125" style="1268" hidden="1"/>
    <col min="9325" max="9325" width="3" style="1268" hidden="1"/>
    <col min="9326" max="9565" width="8.625" style="1268" hidden="1"/>
    <col min="9566" max="9571" width="14.875" style="1268" hidden="1"/>
    <col min="9572" max="9573" width="15.875" style="1268" hidden="1"/>
    <col min="9574" max="9579" width="16.125" style="1268" hidden="1"/>
    <col min="9580" max="9580" width="6.125" style="1268" hidden="1"/>
    <col min="9581" max="9581" width="3" style="1268" hidden="1"/>
    <col min="9582" max="9821" width="8.625" style="1268" hidden="1"/>
    <col min="9822" max="9827" width="14.875" style="1268" hidden="1"/>
    <col min="9828" max="9829" width="15.875" style="1268" hidden="1"/>
    <col min="9830" max="9835" width="16.125" style="1268" hidden="1"/>
    <col min="9836" max="9836" width="6.125" style="1268" hidden="1"/>
    <col min="9837" max="9837" width="3" style="1268" hidden="1"/>
    <col min="9838" max="10077" width="8.625" style="1268" hidden="1"/>
    <col min="10078" max="10083" width="14.875" style="1268" hidden="1"/>
    <col min="10084" max="10085" width="15.875" style="1268" hidden="1"/>
    <col min="10086" max="10091" width="16.125" style="1268" hidden="1"/>
    <col min="10092" max="10092" width="6.125" style="1268" hidden="1"/>
    <col min="10093" max="10093" width="3" style="1268" hidden="1"/>
    <col min="10094" max="10333" width="8.625" style="1268" hidden="1"/>
    <col min="10334" max="10339" width="14.875" style="1268" hidden="1"/>
    <col min="10340" max="10341" width="15.875" style="1268" hidden="1"/>
    <col min="10342" max="10347" width="16.125" style="1268" hidden="1"/>
    <col min="10348" max="10348" width="6.125" style="1268" hidden="1"/>
    <col min="10349" max="10349" width="3" style="1268" hidden="1"/>
    <col min="10350" max="10589" width="8.625" style="1268" hidden="1"/>
    <col min="10590" max="10595" width="14.875" style="1268" hidden="1"/>
    <col min="10596" max="10597" width="15.875" style="1268" hidden="1"/>
    <col min="10598" max="10603" width="16.125" style="1268" hidden="1"/>
    <col min="10604" max="10604" width="6.125" style="1268" hidden="1"/>
    <col min="10605" max="10605" width="3" style="1268" hidden="1"/>
    <col min="10606" max="10845" width="8.625" style="1268" hidden="1"/>
    <col min="10846" max="10851" width="14.875" style="1268" hidden="1"/>
    <col min="10852" max="10853" width="15.875" style="1268" hidden="1"/>
    <col min="10854" max="10859" width="16.125" style="1268" hidden="1"/>
    <col min="10860" max="10860" width="6.125" style="1268" hidden="1"/>
    <col min="10861" max="10861" width="3" style="1268" hidden="1"/>
    <col min="10862" max="11101" width="8.625" style="1268" hidden="1"/>
    <col min="11102" max="11107" width="14.875" style="1268" hidden="1"/>
    <col min="11108" max="11109" width="15.875" style="1268" hidden="1"/>
    <col min="11110" max="11115" width="16.125" style="1268" hidden="1"/>
    <col min="11116" max="11116" width="6.125" style="1268" hidden="1"/>
    <col min="11117" max="11117" width="3" style="1268" hidden="1"/>
    <col min="11118" max="11357" width="8.625" style="1268" hidden="1"/>
    <col min="11358" max="11363" width="14.875" style="1268" hidden="1"/>
    <col min="11364" max="11365" width="15.875" style="1268" hidden="1"/>
    <col min="11366" max="11371" width="16.125" style="1268" hidden="1"/>
    <col min="11372" max="11372" width="6.125" style="1268" hidden="1"/>
    <col min="11373" max="11373" width="3" style="1268" hidden="1"/>
    <col min="11374" max="11613" width="8.625" style="1268" hidden="1"/>
    <col min="11614" max="11619" width="14.875" style="1268" hidden="1"/>
    <col min="11620" max="11621" width="15.875" style="1268" hidden="1"/>
    <col min="11622" max="11627" width="16.125" style="1268" hidden="1"/>
    <col min="11628" max="11628" width="6.125" style="1268" hidden="1"/>
    <col min="11629" max="11629" width="3" style="1268" hidden="1"/>
    <col min="11630" max="11869" width="8.625" style="1268" hidden="1"/>
    <col min="11870" max="11875" width="14.875" style="1268" hidden="1"/>
    <col min="11876" max="11877" width="15.875" style="1268" hidden="1"/>
    <col min="11878" max="11883" width="16.125" style="1268" hidden="1"/>
    <col min="11884" max="11884" width="6.125" style="1268" hidden="1"/>
    <col min="11885" max="11885" width="3" style="1268" hidden="1"/>
    <col min="11886" max="12125" width="8.625" style="1268" hidden="1"/>
    <col min="12126" max="12131" width="14.875" style="1268" hidden="1"/>
    <col min="12132" max="12133" width="15.875" style="1268" hidden="1"/>
    <col min="12134" max="12139" width="16.125" style="1268" hidden="1"/>
    <col min="12140" max="12140" width="6.125" style="1268" hidden="1"/>
    <col min="12141" max="12141" width="3" style="1268" hidden="1"/>
    <col min="12142" max="12381" width="8.625" style="1268" hidden="1"/>
    <col min="12382" max="12387" width="14.875" style="1268" hidden="1"/>
    <col min="12388" max="12389" width="15.875" style="1268" hidden="1"/>
    <col min="12390" max="12395" width="16.125" style="1268" hidden="1"/>
    <col min="12396" max="12396" width="6.125" style="1268" hidden="1"/>
    <col min="12397" max="12397" width="3" style="1268" hidden="1"/>
    <col min="12398" max="12637" width="8.625" style="1268" hidden="1"/>
    <col min="12638" max="12643" width="14.875" style="1268" hidden="1"/>
    <col min="12644" max="12645" width="15.875" style="1268" hidden="1"/>
    <col min="12646" max="12651" width="16.125" style="1268" hidden="1"/>
    <col min="12652" max="12652" width="6.125" style="1268" hidden="1"/>
    <col min="12653" max="12653" width="3" style="1268" hidden="1"/>
    <col min="12654" max="12893" width="8.625" style="1268" hidden="1"/>
    <col min="12894" max="12899" width="14.875" style="1268" hidden="1"/>
    <col min="12900" max="12901" width="15.875" style="1268" hidden="1"/>
    <col min="12902" max="12907" width="16.125" style="1268" hidden="1"/>
    <col min="12908" max="12908" width="6.125" style="1268" hidden="1"/>
    <col min="12909" max="12909" width="3" style="1268" hidden="1"/>
    <col min="12910" max="13149" width="8.625" style="1268" hidden="1"/>
    <col min="13150" max="13155" width="14.875" style="1268" hidden="1"/>
    <col min="13156" max="13157" width="15.875" style="1268" hidden="1"/>
    <col min="13158" max="13163" width="16.125" style="1268" hidden="1"/>
    <col min="13164" max="13164" width="6.125" style="1268" hidden="1"/>
    <col min="13165" max="13165" width="3" style="1268" hidden="1"/>
    <col min="13166" max="13405" width="8.625" style="1268" hidden="1"/>
    <col min="13406" max="13411" width="14.875" style="1268" hidden="1"/>
    <col min="13412" max="13413" width="15.875" style="1268" hidden="1"/>
    <col min="13414" max="13419" width="16.125" style="1268" hidden="1"/>
    <col min="13420" max="13420" width="6.125" style="1268" hidden="1"/>
    <col min="13421" max="13421" width="3" style="1268" hidden="1"/>
    <col min="13422" max="13661" width="8.625" style="1268" hidden="1"/>
    <col min="13662" max="13667" width="14.875" style="1268" hidden="1"/>
    <col min="13668" max="13669" width="15.875" style="1268" hidden="1"/>
    <col min="13670" max="13675" width="16.125" style="1268" hidden="1"/>
    <col min="13676" max="13676" width="6.125" style="1268" hidden="1"/>
    <col min="13677" max="13677" width="3" style="1268" hidden="1"/>
    <col min="13678" max="13917" width="8.625" style="1268" hidden="1"/>
    <col min="13918" max="13923" width="14.875" style="1268" hidden="1"/>
    <col min="13924" max="13925" width="15.875" style="1268" hidden="1"/>
    <col min="13926" max="13931" width="16.125" style="1268" hidden="1"/>
    <col min="13932" max="13932" width="6.125" style="1268" hidden="1"/>
    <col min="13933" max="13933" width="3" style="1268" hidden="1"/>
    <col min="13934" max="14173" width="8.625" style="1268" hidden="1"/>
    <col min="14174" max="14179" width="14.875" style="1268" hidden="1"/>
    <col min="14180" max="14181" width="15.875" style="1268" hidden="1"/>
    <col min="14182" max="14187" width="16.125" style="1268" hidden="1"/>
    <col min="14188" max="14188" width="6.125" style="1268" hidden="1"/>
    <col min="14189" max="14189" width="3" style="1268" hidden="1"/>
    <col min="14190" max="14429" width="8.625" style="1268" hidden="1"/>
    <col min="14430" max="14435" width="14.875" style="1268" hidden="1"/>
    <col min="14436" max="14437" width="15.875" style="1268" hidden="1"/>
    <col min="14438" max="14443" width="16.125" style="1268" hidden="1"/>
    <col min="14444" max="14444" width="6.125" style="1268" hidden="1"/>
    <col min="14445" max="14445" width="3" style="1268" hidden="1"/>
    <col min="14446" max="14685" width="8.625" style="1268" hidden="1"/>
    <col min="14686" max="14691" width="14.875" style="1268" hidden="1"/>
    <col min="14692" max="14693" width="15.875" style="1268" hidden="1"/>
    <col min="14694" max="14699" width="16.125" style="1268" hidden="1"/>
    <col min="14700" max="14700" width="6.125" style="1268" hidden="1"/>
    <col min="14701" max="14701" width="3" style="1268" hidden="1"/>
    <col min="14702" max="14941" width="8.625" style="1268" hidden="1"/>
    <col min="14942" max="14947" width="14.875" style="1268" hidden="1"/>
    <col min="14948" max="14949" width="15.875" style="1268" hidden="1"/>
    <col min="14950" max="14955" width="16.125" style="1268" hidden="1"/>
    <col min="14956" max="14956" width="6.125" style="1268" hidden="1"/>
    <col min="14957" max="14957" width="3" style="1268" hidden="1"/>
    <col min="14958" max="15197" width="8.625" style="1268" hidden="1"/>
    <col min="15198" max="15203" width="14.875" style="1268" hidden="1"/>
    <col min="15204" max="15205" width="15.875" style="1268" hidden="1"/>
    <col min="15206" max="15211" width="16.125" style="1268" hidden="1"/>
    <col min="15212" max="15212" width="6.125" style="1268" hidden="1"/>
    <col min="15213" max="15213" width="3" style="1268" hidden="1"/>
    <col min="15214" max="15453" width="8.625" style="1268" hidden="1"/>
    <col min="15454" max="15459" width="14.875" style="1268" hidden="1"/>
    <col min="15460" max="15461" width="15.875" style="1268" hidden="1"/>
    <col min="15462" max="15467" width="16.125" style="1268" hidden="1"/>
    <col min="15468" max="15468" width="6.125" style="1268" hidden="1"/>
    <col min="15469" max="15469" width="3" style="1268" hidden="1"/>
    <col min="15470" max="15709" width="8.625" style="1268" hidden="1"/>
    <col min="15710" max="15715" width="14.875" style="1268" hidden="1"/>
    <col min="15716" max="15717" width="15.875" style="1268" hidden="1"/>
    <col min="15718" max="15723" width="16.125" style="1268" hidden="1"/>
    <col min="15724" max="15724" width="6.125" style="1268" hidden="1"/>
    <col min="15725" max="15725" width="3" style="1268" hidden="1"/>
    <col min="15726" max="15965" width="8.625" style="1268" hidden="1"/>
    <col min="15966" max="15971" width="14.875" style="1268" hidden="1"/>
    <col min="15972" max="15973" width="15.875" style="1268" hidden="1"/>
    <col min="15974" max="15979" width="16.125" style="1268" hidden="1"/>
    <col min="15980" max="15980" width="6.125" style="1268" hidden="1"/>
    <col min="15981" max="15981" width="3" style="1268" hidden="1"/>
    <col min="15982" max="16221" width="8.625" style="1268" hidden="1"/>
    <col min="16222" max="16227" width="14.875" style="1268" hidden="1"/>
    <col min="16228" max="16229" width="15.875" style="1268" hidden="1"/>
    <col min="16230" max="16235" width="16.125" style="1268" hidden="1"/>
    <col min="16236" max="16236" width="6.125" style="1268" hidden="1"/>
    <col min="16237" max="16237" width="3" style="1268" hidden="1"/>
    <col min="16238" max="16384" width="8.625" style="1268" hidden="1"/>
  </cols>
  <sheetData>
    <row r="1" spans="1:143" ht="42.75" customHeight="1" x14ac:dyDescent="0.15">
      <c r="A1" s="1266"/>
      <c r="B1" s="1267"/>
      <c r="DD1" s="1268"/>
      <c r="DE1" s="1268"/>
    </row>
    <row r="2" spans="1:143" ht="25.5" customHeight="1" x14ac:dyDescent="0.15">
      <c r="A2" s="1269"/>
      <c r="C2" s="1269"/>
      <c r="O2" s="1269"/>
      <c r="P2" s="1269"/>
      <c r="Q2" s="1269"/>
      <c r="R2" s="1269"/>
      <c r="S2" s="1269"/>
      <c r="T2" s="1269"/>
      <c r="U2" s="1269"/>
      <c r="V2" s="1269"/>
      <c r="W2" s="1269"/>
      <c r="X2" s="1269"/>
      <c r="Y2" s="1269"/>
      <c r="Z2" s="1269"/>
      <c r="AA2" s="1269"/>
      <c r="AB2" s="1269"/>
      <c r="AC2" s="1269"/>
      <c r="AD2" s="1269"/>
      <c r="AE2" s="1269"/>
      <c r="AF2" s="1269"/>
      <c r="AG2" s="1269"/>
      <c r="AH2" s="1269"/>
      <c r="AI2" s="1269"/>
      <c r="AU2" s="1269"/>
      <c r="BG2" s="1269"/>
      <c r="BS2" s="1269"/>
      <c r="CE2" s="1269"/>
      <c r="CQ2" s="1269"/>
      <c r="DD2" s="1268"/>
      <c r="DE2" s="1268"/>
    </row>
    <row r="3" spans="1:143" ht="25.5" customHeight="1" x14ac:dyDescent="0.15">
      <c r="A3" s="1269"/>
      <c r="C3" s="1269"/>
      <c r="O3" s="1269"/>
      <c r="P3" s="1269"/>
      <c r="Q3" s="1269"/>
      <c r="R3" s="1269"/>
      <c r="S3" s="1269"/>
      <c r="T3" s="1269"/>
      <c r="U3" s="1269"/>
      <c r="V3" s="1269"/>
      <c r="W3" s="1269"/>
      <c r="X3" s="1269"/>
      <c r="Y3" s="1269"/>
      <c r="Z3" s="1269"/>
      <c r="AA3" s="1269"/>
      <c r="AB3" s="1269"/>
      <c r="AC3" s="1269"/>
      <c r="AD3" s="1269"/>
      <c r="AE3" s="1269"/>
      <c r="AF3" s="1269"/>
      <c r="AG3" s="1269"/>
      <c r="AH3" s="1269"/>
      <c r="AI3" s="1269"/>
      <c r="AU3" s="1269"/>
      <c r="BG3" s="1269"/>
      <c r="BS3" s="1269"/>
      <c r="CE3" s="1269"/>
      <c r="CQ3" s="1269"/>
      <c r="DD3" s="1268"/>
      <c r="DE3" s="1268"/>
    </row>
    <row r="4" spans="1:143" s="289" customFormat="1" x14ac:dyDescent="0.15">
      <c r="A4" s="1269"/>
      <c r="B4" s="1269"/>
      <c r="C4" s="1269"/>
      <c r="D4" s="1269"/>
      <c r="E4" s="1269"/>
      <c r="F4" s="1269"/>
      <c r="G4" s="1269"/>
      <c r="H4" s="1269"/>
      <c r="I4" s="1269"/>
      <c r="J4" s="1269"/>
      <c r="K4" s="1269"/>
      <c r="L4" s="1269"/>
      <c r="M4" s="1269"/>
      <c r="N4" s="1269"/>
      <c r="O4" s="1269"/>
      <c r="P4" s="1269"/>
      <c r="Q4" s="1269"/>
      <c r="R4" s="1269"/>
      <c r="S4" s="1269"/>
      <c r="T4" s="1269"/>
      <c r="U4" s="1269"/>
      <c r="V4" s="1269"/>
      <c r="W4" s="1269"/>
      <c r="X4" s="1269"/>
      <c r="Y4" s="1269"/>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69"/>
      <c r="BD4" s="1269"/>
      <c r="BE4" s="1269"/>
      <c r="BF4" s="1269"/>
      <c r="BG4" s="1269"/>
      <c r="BH4" s="1269"/>
      <c r="BI4" s="1269"/>
      <c r="BJ4" s="1269"/>
      <c r="BK4" s="1269"/>
      <c r="BL4" s="1269"/>
      <c r="BM4" s="1269"/>
      <c r="BN4" s="1269"/>
      <c r="BO4" s="1269"/>
      <c r="BP4" s="1269"/>
      <c r="BQ4" s="1269"/>
      <c r="BR4" s="1269"/>
      <c r="BS4" s="1269"/>
      <c r="BT4" s="1269"/>
      <c r="BU4" s="1269"/>
      <c r="BV4" s="1269"/>
      <c r="BW4" s="1269"/>
      <c r="BX4" s="1269"/>
      <c r="BY4" s="1269"/>
      <c r="BZ4" s="1269"/>
      <c r="CA4" s="1269"/>
      <c r="CB4" s="1269"/>
      <c r="CC4" s="1269"/>
      <c r="CD4" s="1269"/>
      <c r="CE4" s="1269"/>
      <c r="CF4" s="1269"/>
      <c r="CG4" s="1269"/>
      <c r="CH4" s="1269"/>
      <c r="CI4" s="1269"/>
      <c r="CJ4" s="1269"/>
      <c r="CK4" s="1269"/>
      <c r="CL4" s="1269"/>
      <c r="CM4" s="1269"/>
      <c r="CN4" s="1269"/>
      <c r="CO4" s="1269"/>
      <c r="CP4" s="1269"/>
      <c r="CQ4" s="1269"/>
      <c r="CR4" s="1269"/>
      <c r="CS4" s="1269"/>
      <c r="CT4" s="1269"/>
      <c r="CU4" s="1269"/>
      <c r="CV4" s="1269"/>
      <c r="CW4" s="1269"/>
      <c r="CX4" s="1269"/>
      <c r="CY4" s="1269"/>
      <c r="CZ4" s="1269"/>
      <c r="DA4" s="1269"/>
      <c r="DB4" s="1269"/>
      <c r="DC4" s="1269"/>
      <c r="DD4" s="1269"/>
      <c r="DE4" s="1269"/>
      <c r="DF4" s="290"/>
      <c r="DG4" s="290"/>
      <c r="DH4" s="290"/>
      <c r="DI4" s="290"/>
      <c r="DJ4" s="290"/>
      <c r="DK4" s="290"/>
      <c r="DL4" s="290"/>
      <c r="DM4" s="290"/>
      <c r="DN4" s="290"/>
      <c r="DO4" s="290"/>
      <c r="DP4" s="290"/>
      <c r="DQ4" s="290"/>
      <c r="DR4" s="290"/>
      <c r="DS4" s="290"/>
      <c r="DT4" s="290"/>
      <c r="DU4" s="290"/>
      <c r="DV4" s="290"/>
      <c r="DW4" s="290"/>
    </row>
    <row r="5" spans="1:143" s="289" customFormat="1" x14ac:dyDescent="0.15">
      <c r="A5" s="1269"/>
      <c r="B5" s="1269"/>
      <c r="C5" s="1269"/>
      <c r="D5" s="1269"/>
      <c r="E5" s="1269"/>
      <c r="F5" s="1269"/>
      <c r="G5" s="1269"/>
      <c r="H5" s="1269"/>
      <c r="I5" s="1269"/>
      <c r="J5" s="1269"/>
      <c r="K5" s="1269"/>
      <c r="L5" s="1269"/>
      <c r="M5" s="1269"/>
      <c r="N5" s="1269"/>
      <c r="O5" s="1269"/>
      <c r="P5" s="1269"/>
      <c r="Q5" s="1269"/>
      <c r="R5" s="1269"/>
      <c r="S5" s="1269"/>
      <c r="T5" s="1269"/>
      <c r="U5" s="1269"/>
      <c r="V5" s="1269"/>
      <c r="W5" s="1269"/>
      <c r="X5" s="1269"/>
      <c r="Y5" s="1269"/>
      <c r="Z5" s="1269"/>
      <c r="AA5" s="1269"/>
      <c r="AB5" s="1269"/>
      <c r="AC5" s="1269"/>
      <c r="AD5" s="1269"/>
      <c r="AE5" s="1269"/>
      <c r="AF5" s="1269"/>
      <c r="AG5" s="1269"/>
      <c r="AH5" s="1269"/>
      <c r="AI5" s="1269"/>
      <c r="AJ5" s="1269"/>
      <c r="AK5" s="1269"/>
      <c r="AL5" s="1269"/>
      <c r="AM5" s="1269"/>
      <c r="AN5" s="1269"/>
      <c r="AO5" s="1269"/>
      <c r="AP5" s="1269"/>
      <c r="AQ5" s="1269"/>
      <c r="AR5" s="1269"/>
      <c r="AS5" s="1269"/>
      <c r="AT5" s="1269"/>
      <c r="AU5" s="1269"/>
      <c r="AV5" s="1269"/>
      <c r="AW5" s="1269"/>
      <c r="AX5" s="1269"/>
      <c r="AY5" s="1269"/>
      <c r="AZ5" s="1269"/>
      <c r="BA5" s="1269"/>
      <c r="BB5" s="1269"/>
      <c r="BC5" s="1269"/>
      <c r="BD5" s="1269"/>
      <c r="BE5" s="1269"/>
      <c r="BF5" s="1269"/>
      <c r="BG5" s="1269"/>
      <c r="BH5" s="1269"/>
      <c r="BI5" s="1269"/>
      <c r="BJ5" s="1269"/>
      <c r="BK5" s="1269"/>
      <c r="BL5" s="1269"/>
      <c r="BM5" s="1269"/>
      <c r="BN5" s="1269"/>
      <c r="BO5" s="1269"/>
      <c r="BP5" s="1269"/>
      <c r="BQ5" s="1269"/>
      <c r="BR5" s="1269"/>
      <c r="BS5" s="1269"/>
      <c r="BT5" s="1269"/>
      <c r="BU5" s="1269"/>
      <c r="BV5" s="1269"/>
      <c r="BW5" s="1269"/>
      <c r="BX5" s="1269"/>
      <c r="BY5" s="1269"/>
      <c r="BZ5" s="1269"/>
      <c r="CA5" s="1269"/>
      <c r="CB5" s="1269"/>
      <c r="CC5" s="1269"/>
      <c r="CD5" s="1269"/>
      <c r="CE5" s="1269"/>
      <c r="CF5" s="1269"/>
      <c r="CG5" s="1269"/>
      <c r="CH5" s="1269"/>
      <c r="CI5" s="1269"/>
      <c r="CJ5" s="1269"/>
      <c r="CK5" s="1269"/>
      <c r="CL5" s="1269"/>
      <c r="CM5" s="1269"/>
      <c r="CN5" s="1269"/>
      <c r="CO5" s="1269"/>
      <c r="CP5" s="1269"/>
      <c r="CQ5" s="1269"/>
      <c r="CR5" s="1269"/>
      <c r="CS5" s="1269"/>
      <c r="CT5" s="1269"/>
      <c r="CU5" s="1269"/>
      <c r="CV5" s="1269"/>
      <c r="CW5" s="1269"/>
      <c r="CX5" s="1269"/>
      <c r="CY5" s="1269"/>
      <c r="CZ5" s="1269"/>
      <c r="DA5" s="1269"/>
      <c r="DB5" s="1269"/>
      <c r="DC5" s="1269"/>
      <c r="DD5" s="1269"/>
      <c r="DE5" s="1269"/>
      <c r="DF5" s="290"/>
      <c r="DG5" s="290"/>
      <c r="DH5" s="290"/>
      <c r="DI5" s="290"/>
      <c r="DJ5" s="290"/>
      <c r="DK5" s="290"/>
      <c r="DL5" s="290"/>
      <c r="DM5" s="290"/>
      <c r="DN5" s="290"/>
      <c r="DO5" s="290"/>
      <c r="DP5" s="290"/>
      <c r="DQ5" s="290"/>
      <c r="DR5" s="290"/>
      <c r="DS5" s="290"/>
      <c r="DT5" s="290"/>
      <c r="DU5" s="290"/>
      <c r="DV5" s="290"/>
      <c r="DW5" s="290"/>
    </row>
    <row r="6" spans="1:143" s="289" customFormat="1" x14ac:dyDescent="0.15">
      <c r="A6" s="1269"/>
      <c r="B6" s="1269"/>
      <c r="C6" s="1269"/>
      <c r="D6" s="1269"/>
      <c r="E6" s="1269"/>
      <c r="F6" s="1269"/>
      <c r="G6" s="1269"/>
      <c r="H6" s="1269"/>
      <c r="I6" s="1269"/>
      <c r="J6" s="1269"/>
      <c r="K6" s="1269"/>
      <c r="L6" s="1269"/>
      <c r="M6" s="1269"/>
      <c r="N6" s="1269"/>
      <c r="O6" s="1269"/>
      <c r="P6" s="1269"/>
      <c r="Q6" s="1269"/>
      <c r="R6" s="1269"/>
      <c r="S6" s="1269"/>
      <c r="T6" s="1269"/>
      <c r="U6" s="1269"/>
      <c r="V6" s="1269"/>
      <c r="W6" s="1269"/>
      <c r="X6" s="1269"/>
      <c r="Y6" s="1269"/>
      <c r="Z6" s="1269"/>
      <c r="AA6" s="1269"/>
      <c r="AB6" s="1269"/>
      <c r="AC6" s="1269"/>
      <c r="AD6" s="1269"/>
      <c r="AE6" s="1269"/>
      <c r="AF6" s="1269"/>
      <c r="AG6" s="1269"/>
      <c r="AH6" s="1269"/>
      <c r="AI6" s="1269"/>
      <c r="AJ6" s="1269"/>
      <c r="AK6" s="1269"/>
      <c r="AL6" s="1269"/>
      <c r="AM6" s="1269"/>
      <c r="AN6" s="1269"/>
      <c r="AO6" s="1269"/>
      <c r="AP6" s="1269"/>
      <c r="AQ6" s="1269"/>
      <c r="AR6" s="1269"/>
      <c r="AS6" s="1269"/>
      <c r="AT6" s="1269"/>
      <c r="AU6" s="1269"/>
      <c r="AV6" s="1269"/>
      <c r="AW6" s="1269"/>
      <c r="AX6" s="1269"/>
      <c r="AY6" s="1269"/>
      <c r="AZ6" s="1269"/>
      <c r="BA6" s="1269"/>
      <c r="BB6" s="1269"/>
      <c r="BC6" s="1269"/>
      <c r="BD6" s="1269"/>
      <c r="BE6" s="1269"/>
      <c r="BF6" s="1269"/>
      <c r="BG6" s="1269"/>
      <c r="BH6" s="1269"/>
      <c r="BI6" s="1269"/>
      <c r="BJ6" s="1269"/>
      <c r="BK6" s="1269"/>
      <c r="BL6" s="1269"/>
      <c r="BM6" s="1269"/>
      <c r="BN6" s="1269"/>
      <c r="BO6" s="1269"/>
      <c r="BP6" s="1269"/>
      <c r="BQ6" s="1269"/>
      <c r="BR6" s="1269"/>
      <c r="BS6" s="1269"/>
      <c r="BT6" s="1269"/>
      <c r="BU6" s="1269"/>
      <c r="BV6" s="1269"/>
      <c r="BW6" s="1269"/>
      <c r="BX6" s="1269"/>
      <c r="BY6" s="1269"/>
      <c r="BZ6" s="1269"/>
      <c r="CA6" s="1269"/>
      <c r="CB6" s="1269"/>
      <c r="CC6" s="1269"/>
      <c r="CD6" s="1269"/>
      <c r="CE6" s="1269"/>
      <c r="CF6" s="1269"/>
      <c r="CG6" s="1269"/>
      <c r="CH6" s="1269"/>
      <c r="CI6" s="1269"/>
      <c r="CJ6" s="1269"/>
      <c r="CK6" s="1269"/>
      <c r="CL6" s="1269"/>
      <c r="CM6" s="1269"/>
      <c r="CN6" s="1269"/>
      <c r="CO6" s="1269"/>
      <c r="CP6" s="1269"/>
      <c r="CQ6" s="1269"/>
      <c r="CR6" s="1269"/>
      <c r="CS6" s="1269"/>
      <c r="CT6" s="1269"/>
      <c r="CU6" s="1269"/>
      <c r="CV6" s="1269"/>
      <c r="CW6" s="1269"/>
      <c r="CX6" s="1269"/>
      <c r="CY6" s="1269"/>
      <c r="CZ6" s="1269"/>
      <c r="DA6" s="1269"/>
      <c r="DB6" s="1269"/>
      <c r="DC6" s="1269"/>
      <c r="DD6" s="1269"/>
      <c r="DE6" s="1269"/>
      <c r="DF6" s="290"/>
      <c r="DG6" s="290"/>
      <c r="DH6" s="290"/>
      <c r="DI6" s="290"/>
      <c r="DJ6" s="290"/>
      <c r="DK6" s="290"/>
      <c r="DL6" s="290"/>
      <c r="DM6" s="290"/>
      <c r="DN6" s="290"/>
      <c r="DO6" s="290"/>
      <c r="DP6" s="290"/>
      <c r="DQ6" s="290"/>
      <c r="DR6" s="290"/>
      <c r="DS6" s="290"/>
      <c r="DT6" s="290"/>
      <c r="DU6" s="290"/>
      <c r="DV6" s="290"/>
      <c r="DW6" s="290"/>
    </row>
    <row r="7" spans="1:143" s="289" customFormat="1" x14ac:dyDescent="0.15">
      <c r="A7" s="1269"/>
      <c r="B7" s="1269"/>
      <c r="C7" s="1269"/>
      <c r="D7" s="1269"/>
      <c r="E7" s="1269"/>
      <c r="F7" s="1269"/>
      <c r="G7" s="1269"/>
      <c r="H7" s="1269"/>
      <c r="I7" s="1269"/>
      <c r="J7" s="1269"/>
      <c r="K7" s="1269"/>
      <c r="L7" s="1269"/>
      <c r="M7" s="1269"/>
      <c r="N7" s="1269"/>
      <c r="O7" s="1269"/>
      <c r="P7" s="1269"/>
      <c r="Q7" s="1269"/>
      <c r="R7" s="1269"/>
      <c r="S7" s="1269"/>
      <c r="T7" s="1269"/>
      <c r="U7" s="1269"/>
      <c r="V7" s="1269"/>
      <c r="W7" s="1269"/>
      <c r="X7" s="1269"/>
      <c r="Y7" s="1269"/>
      <c r="Z7" s="1269"/>
      <c r="AA7" s="1269"/>
      <c r="AB7" s="1269"/>
      <c r="AC7" s="1269"/>
      <c r="AD7" s="1269"/>
      <c r="AE7" s="1269"/>
      <c r="AF7" s="1269"/>
      <c r="AG7" s="1269"/>
      <c r="AH7" s="1269"/>
      <c r="AI7" s="1269"/>
      <c r="AJ7" s="1269"/>
      <c r="AK7" s="1269"/>
      <c r="AL7" s="1269"/>
      <c r="AM7" s="1269"/>
      <c r="AN7" s="1269"/>
      <c r="AO7" s="1269"/>
      <c r="AP7" s="1269"/>
      <c r="AQ7" s="1269"/>
      <c r="AR7" s="1269"/>
      <c r="AS7" s="1269"/>
      <c r="AT7" s="1269"/>
      <c r="AU7" s="1269"/>
      <c r="AV7" s="1269"/>
      <c r="AW7" s="1269"/>
      <c r="AX7" s="1269"/>
      <c r="AY7" s="1269"/>
      <c r="AZ7" s="1269"/>
      <c r="BA7" s="1269"/>
      <c r="BB7" s="1269"/>
      <c r="BC7" s="1269"/>
      <c r="BD7" s="1269"/>
      <c r="BE7" s="1269"/>
      <c r="BF7" s="1269"/>
      <c r="BG7" s="1269"/>
      <c r="BH7" s="1269"/>
      <c r="BI7" s="1269"/>
      <c r="BJ7" s="1269"/>
      <c r="BK7" s="1269"/>
      <c r="BL7" s="1269"/>
      <c r="BM7" s="1269"/>
      <c r="BN7" s="1269"/>
      <c r="BO7" s="1269"/>
      <c r="BP7" s="1269"/>
      <c r="BQ7" s="1269"/>
      <c r="BR7" s="1269"/>
      <c r="BS7" s="1269"/>
      <c r="BT7" s="1269"/>
      <c r="BU7" s="1269"/>
      <c r="BV7" s="1269"/>
      <c r="BW7" s="1269"/>
      <c r="BX7" s="1269"/>
      <c r="BY7" s="1269"/>
      <c r="BZ7" s="1269"/>
      <c r="CA7" s="1269"/>
      <c r="CB7" s="1269"/>
      <c r="CC7" s="1269"/>
      <c r="CD7" s="1269"/>
      <c r="CE7" s="1269"/>
      <c r="CF7" s="1269"/>
      <c r="CG7" s="1269"/>
      <c r="CH7" s="1269"/>
      <c r="CI7" s="1269"/>
      <c r="CJ7" s="1269"/>
      <c r="CK7" s="1269"/>
      <c r="CL7" s="1269"/>
      <c r="CM7" s="1269"/>
      <c r="CN7" s="1269"/>
      <c r="CO7" s="1269"/>
      <c r="CP7" s="1269"/>
      <c r="CQ7" s="1269"/>
      <c r="CR7" s="1269"/>
      <c r="CS7" s="1269"/>
      <c r="CT7" s="1269"/>
      <c r="CU7" s="1269"/>
      <c r="CV7" s="1269"/>
      <c r="CW7" s="1269"/>
      <c r="CX7" s="1269"/>
      <c r="CY7" s="1269"/>
      <c r="CZ7" s="1269"/>
      <c r="DA7" s="1269"/>
      <c r="DB7" s="1269"/>
      <c r="DC7" s="1269"/>
      <c r="DD7" s="1269"/>
      <c r="DE7" s="1269"/>
      <c r="DF7" s="290"/>
      <c r="DG7" s="290"/>
      <c r="DH7" s="290"/>
      <c r="DI7" s="290"/>
      <c r="DJ7" s="290"/>
      <c r="DK7" s="290"/>
      <c r="DL7" s="290"/>
      <c r="DM7" s="290"/>
      <c r="DN7" s="290"/>
      <c r="DO7" s="290"/>
      <c r="DP7" s="290"/>
      <c r="DQ7" s="290"/>
      <c r="DR7" s="290"/>
      <c r="DS7" s="290"/>
      <c r="DT7" s="290"/>
      <c r="DU7" s="290"/>
      <c r="DV7" s="290"/>
      <c r="DW7" s="290"/>
    </row>
    <row r="8" spans="1:143" s="289" customFormat="1" x14ac:dyDescent="0.15">
      <c r="A8" s="1269"/>
      <c r="B8" s="1269"/>
      <c r="C8" s="1269"/>
      <c r="D8" s="1269"/>
      <c r="E8" s="1269"/>
      <c r="F8" s="1269"/>
      <c r="G8" s="1269"/>
      <c r="H8" s="1269"/>
      <c r="I8" s="1269"/>
      <c r="J8" s="1269"/>
      <c r="K8" s="1269"/>
      <c r="L8" s="1269"/>
      <c r="M8" s="1269"/>
      <c r="N8" s="1269"/>
      <c r="O8" s="1269"/>
      <c r="P8" s="1269"/>
      <c r="Q8" s="1269"/>
      <c r="R8" s="1269"/>
      <c r="S8" s="1269"/>
      <c r="T8" s="1269"/>
      <c r="U8" s="1269"/>
      <c r="V8" s="1269"/>
      <c r="W8" s="1269"/>
      <c r="X8" s="1269"/>
      <c r="Y8" s="1269"/>
      <c r="Z8" s="1269"/>
      <c r="AA8" s="1269"/>
      <c r="AB8" s="1269"/>
      <c r="AC8" s="1269"/>
      <c r="AD8" s="1269"/>
      <c r="AE8" s="1269"/>
      <c r="AF8" s="1269"/>
      <c r="AG8" s="1269"/>
      <c r="AH8" s="1269"/>
      <c r="AI8" s="1269"/>
      <c r="AJ8" s="1269"/>
      <c r="AK8" s="1269"/>
      <c r="AL8" s="1269"/>
      <c r="AM8" s="1269"/>
      <c r="AN8" s="1269"/>
      <c r="AO8" s="1269"/>
      <c r="AP8" s="1269"/>
      <c r="AQ8" s="1269"/>
      <c r="AR8" s="1269"/>
      <c r="AS8" s="1269"/>
      <c r="AT8" s="1269"/>
      <c r="AU8" s="1269"/>
      <c r="AV8" s="1269"/>
      <c r="AW8" s="1269"/>
      <c r="AX8" s="1269"/>
      <c r="AY8" s="1269"/>
      <c r="AZ8" s="1269"/>
      <c r="BA8" s="1269"/>
      <c r="BB8" s="1269"/>
      <c r="BC8" s="1269"/>
      <c r="BD8" s="1269"/>
      <c r="BE8" s="1269"/>
      <c r="BF8" s="1269"/>
      <c r="BG8" s="1269"/>
      <c r="BH8" s="1269"/>
      <c r="BI8" s="1269"/>
      <c r="BJ8" s="1269"/>
      <c r="BK8" s="1269"/>
      <c r="BL8" s="1269"/>
      <c r="BM8" s="1269"/>
      <c r="BN8" s="1269"/>
      <c r="BO8" s="1269"/>
      <c r="BP8" s="1269"/>
      <c r="BQ8" s="1269"/>
      <c r="BR8" s="1269"/>
      <c r="BS8" s="1269"/>
      <c r="BT8" s="1269"/>
      <c r="BU8" s="1269"/>
      <c r="BV8" s="1269"/>
      <c r="BW8" s="1269"/>
      <c r="BX8" s="1269"/>
      <c r="BY8" s="1269"/>
      <c r="BZ8" s="1269"/>
      <c r="CA8" s="1269"/>
      <c r="CB8" s="1269"/>
      <c r="CC8" s="1269"/>
      <c r="CD8" s="1269"/>
      <c r="CE8" s="1269"/>
      <c r="CF8" s="1269"/>
      <c r="CG8" s="1269"/>
      <c r="CH8" s="1269"/>
      <c r="CI8" s="1269"/>
      <c r="CJ8" s="1269"/>
      <c r="CK8" s="1269"/>
      <c r="CL8" s="1269"/>
      <c r="CM8" s="1269"/>
      <c r="CN8" s="1269"/>
      <c r="CO8" s="1269"/>
      <c r="CP8" s="1269"/>
      <c r="CQ8" s="1269"/>
      <c r="CR8" s="1269"/>
      <c r="CS8" s="1269"/>
      <c r="CT8" s="1269"/>
      <c r="CU8" s="1269"/>
      <c r="CV8" s="1269"/>
      <c r="CW8" s="1269"/>
      <c r="CX8" s="1269"/>
      <c r="CY8" s="1269"/>
      <c r="CZ8" s="1269"/>
      <c r="DA8" s="1269"/>
      <c r="DB8" s="1269"/>
      <c r="DC8" s="1269"/>
      <c r="DD8" s="1269"/>
      <c r="DE8" s="1269"/>
      <c r="DF8" s="290"/>
      <c r="DG8" s="290"/>
      <c r="DH8" s="290"/>
      <c r="DI8" s="290"/>
      <c r="DJ8" s="290"/>
      <c r="DK8" s="290"/>
      <c r="DL8" s="290"/>
      <c r="DM8" s="290"/>
      <c r="DN8" s="290"/>
      <c r="DO8" s="290"/>
      <c r="DP8" s="290"/>
      <c r="DQ8" s="290"/>
      <c r="DR8" s="290"/>
      <c r="DS8" s="290"/>
      <c r="DT8" s="290"/>
      <c r="DU8" s="290"/>
      <c r="DV8" s="290"/>
      <c r="DW8" s="290"/>
    </row>
    <row r="9" spans="1:143" s="289" customFormat="1" x14ac:dyDescent="0.15">
      <c r="A9" s="1269"/>
      <c r="B9" s="1269"/>
      <c r="C9" s="1269"/>
      <c r="D9" s="1269"/>
      <c r="E9" s="1269"/>
      <c r="F9" s="1269"/>
      <c r="G9" s="1269"/>
      <c r="H9" s="1269"/>
      <c r="I9" s="1269"/>
      <c r="J9" s="1269"/>
      <c r="K9" s="1269"/>
      <c r="L9" s="1269"/>
      <c r="M9" s="1269"/>
      <c r="N9" s="1269"/>
      <c r="O9" s="1269"/>
      <c r="P9" s="1269"/>
      <c r="Q9" s="1269"/>
      <c r="R9" s="1269"/>
      <c r="S9" s="1269"/>
      <c r="T9" s="1269"/>
      <c r="U9" s="1269"/>
      <c r="V9" s="1269"/>
      <c r="W9" s="1269"/>
      <c r="X9" s="1269"/>
      <c r="Y9" s="1269"/>
      <c r="Z9" s="1269"/>
      <c r="AA9" s="1269"/>
      <c r="AB9" s="1269"/>
      <c r="AC9" s="1269"/>
      <c r="AD9" s="1269"/>
      <c r="AE9" s="1269"/>
      <c r="AF9" s="1269"/>
      <c r="AG9" s="1269"/>
      <c r="AH9" s="1269"/>
      <c r="AI9" s="1269"/>
      <c r="AJ9" s="1269"/>
      <c r="AK9" s="1269"/>
      <c r="AL9" s="1269"/>
      <c r="AM9" s="1269"/>
      <c r="AN9" s="1269"/>
      <c r="AO9" s="1269"/>
      <c r="AP9" s="1269"/>
      <c r="AQ9" s="1269"/>
      <c r="AR9" s="1269"/>
      <c r="AS9" s="1269"/>
      <c r="AT9" s="1269"/>
      <c r="AU9" s="1269"/>
      <c r="AV9" s="1269"/>
      <c r="AW9" s="1269"/>
      <c r="AX9" s="1269"/>
      <c r="AY9" s="1269"/>
      <c r="AZ9" s="1269"/>
      <c r="BA9" s="1269"/>
      <c r="BB9" s="1269"/>
      <c r="BC9" s="1269"/>
      <c r="BD9" s="1269"/>
      <c r="BE9" s="1269"/>
      <c r="BF9" s="1269"/>
      <c r="BG9" s="1269"/>
      <c r="BH9" s="1269"/>
      <c r="BI9" s="1269"/>
      <c r="BJ9" s="1269"/>
      <c r="BK9" s="1269"/>
      <c r="BL9" s="1269"/>
      <c r="BM9" s="1269"/>
      <c r="BN9" s="1269"/>
      <c r="BO9" s="1269"/>
      <c r="BP9" s="1269"/>
      <c r="BQ9" s="1269"/>
      <c r="BR9" s="1269"/>
      <c r="BS9" s="1269"/>
      <c r="BT9" s="1269"/>
      <c r="BU9" s="1269"/>
      <c r="BV9" s="1269"/>
      <c r="BW9" s="1269"/>
      <c r="BX9" s="1269"/>
      <c r="BY9" s="1269"/>
      <c r="BZ9" s="1269"/>
      <c r="CA9" s="1269"/>
      <c r="CB9" s="1269"/>
      <c r="CC9" s="1269"/>
      <c r="CD9" s="1269"/>
      <c r="CE9" s="1269"/>
      <c r="CF9" s="1269"/>
      <c r="CG9" s="1269"/>
      <c r="CH9" s="1269"/>
      <c r="CI9" s="1269"/>
      <c r="CJ9" s="1269"/>
      <c r="CK9" s="1269"/>
      <c r="CL9" s="1269"/>
      <c r="CM9" s="1269"/>
      <c r="CN9" s="1269"/>
      <c r="CO9" s="1269"/>
      <c r="CP9" s="1269"/>
      <c r="CQ9" s="1269"/>
      <c r="CR9" s="1269"/>
      <c r="CS9" s="1269"/>
      <c r="CT9" s="1269"/>
      <c r="CU9" s="1269"/>
      <c r="CV9" s="1269"/>
      <c r="CW9" s="1269"/>
      <c r="CX9" s="1269"/>
      <c r="CY9" s="1269"/>
      <c r="CZ9" s="1269"/>
      <c r="DA9" s="1269"/>
      <c r="DB9" s="1269"/>
      <c r="DC9" s="1269"/>
      <c r="DD9" s="1269"/>
      <c r="DE9" s="1269"/>
      <c r="DF9" s="290"/>
      <c r="DG9" s="290"/>
      <c r="DH9" s="290"/>
      <c r="DI9" s="290"/>
      <c r="DJ9" s="290"/>
      <c r="DK9" s="290"/>
      <c r="DL9" s="290"/>
      <c r="DM9" s="290"/>
      <c r="DN9" s="290"/>
      <c r="DO9" s="290"/>
      <c r="DP9" s="290"/>
      <c r="DQ9" s="290"/>
      <c r="DR9" s="290"/>
      <c r="DS9" s="290"/>
      <c r="DT9" s="290"/>
      <c r="DU9" s="290"/>
      <c r="DV9" s="290"/>
      <c r="DW9" s="290"/>
    </row>
    <row r="10" spans="1:143" s="289" customFormat="1" x14ac:dyDescent="0.15">
      <c r="A10" s="1269"/>
      <c r="B10" s="1269"/>
      <c r="C10" s="1269"/>
      <c r="D10" s="1269"/>
      <c r="E10" s="1269"/>
      <c r="F10" s="1269"/>
      <c r="G10" s="1269"/>
      <c r="H10" s="1269"/>
      <c r="I10" s="1269"/>
      <c r="J10" s="1269"/>
      <c r="K10" s="1269"/>
      <c r="L10" s="1269"/>
      <c r="M10" s="1269"/>
      <c r="N10" s="1269"/>
      <c r="O10" s="1269"/>
      <c r="P10" s="1269"/>
      <c r="Q10" s="1269"/>
      <c r="R10" s="1269"/>
      <c r="S10" s="1269"/>
      <c r="T10" s="1269"/>
      <c r="U10" s="1269"/>
      <c r="V10" s="1269"/>
      <c r="W10" s="1269"/>
      <c r="X10" s="1269"/>
      <c r="Y10" s="1269"/>
      <c r="Z10" s="1269"/>
      <c r="AA10" s="1269"/>
      <c r="AB10" s="1269"/>
      <c r="AC10" s="1269"/>
      <c r="AD10" s="1269"/>
      <c r="AE10" s="1269"/>
      <c r="AF10" s="1269"/>
      <c r="AG10" s="1269"/>
      <c r="AH10" s="1269"/>
      <c r="AI10" s="1269"/>
      <c r="AJ10" s="1269"/>
      <c r="AK10" s="1269"/>
      <c r="AL10" s="1269"/>
      <c r="AM10" s="1269"/>
      <c r="AN10" s="1269"/>
      <c r="AO10" s="1269"/>
      <c r="AP10" s="1269"/>
      <c r="AQ10" s="1269"/>
      <c r="AR10" s="1269"/>
      <c r="AS10" s="1269"/>
      <c r="AT10" s="1269"/>
      <c r="AU10" s="1269"/>
      <c r="AV10" s="1269"/>
      <c r="AW10" s="1269"/>
      <c r="AX10" s="1269"/>
      <c r="AY10" s="1269"/>
      <c r="AZ10" s="1269"/>
      <c r="BA10" s="1269"/>
      <c r="BB10" s="1269"/>
      <c r="BC10" s="1269"/>
      <c r="BD10" s="1269"/>
      <c r="BE10" s="1269"/>
      <c r="BF10" s="1269"/>
      <c r="BG10" s="1269"/>
      <c r="BH10" s="1269"/>
      <c r="BI10" s="1269"/>
      <c r="BJ10" s="1269"/>
      <c r="BK10" s="1269"/>
      <c r="BL10" s="1269"/>
      <c r="BM10" s="1269"/>
      <c r="BN10" s="1269"/>
      <c r="BO10" s="1269"/>
      <c r="BP10" s="1269"/>
      <c r="BQ10" s="1269"/>
      <c r="BR10" s="1269"/>
      <c r="BS10" s="1269"/>
      <c r="BT10" s="1269"/>
      <c r="BU10" s="1269"/>
      <c r="BV10" s="1269"/>
      <c r="BW10" s="1269"/>
      <c r="BX10" s="1269"/>
      <c r="BY10" s="1269"/>
      <c r="BZ10" s="1269"/>
      <c r="CA10" s="1269"/>
      <c r="CB10" s="1269"/>
      <c r="CC10" s="1269"/>
      <c r="CD10" s="1269"/>
      <c r="CE10" s="1269"/>
      <c r="CF10" s="1269"/>
      <c r="CG10" s="1269"/>
      <c r="CH10" s="1269"/>
      <c r="CI10" s="1269"/>
      <c r="CJ10" s="1269"/>
      <c r="CK10" s="1269"/>
      <c r="CL10" s="1269"/>
      <c r="CM10" s="1269"/>
      <c r="CN10" s="1269"/>
      <c r="CO10" s="1269"/>
      <c r="CP10" s="1269"/>
      <c r="CQ10" s="1269"/>
      <c r="CR10" s="1269"/>
      <c r="CS10" s="1269"/>
      <c r="CT10" s="1269"/>
      <c r="CU10" s="1269"/>
      <c r="CV10" s="1269"/>
      <c r="CW10" s="1269"/>
      <c r="CX10" s="1269"/>
      <c r="CY10" s="1269"/>
      <c r="CZ10" s="1269"/>
      <c r="DA10" s="1269"/>
      <c r="DB10" s="1269"/>
      <c r="DC10" s="1269"/>
      <c r="DD10" s="1269"/>
      <c r="DE10" s="1269"/>
      <c r="DF10" s="290"/>
      <c r="DG10" s="290"/>
      <c r="DH10" s="290"/>
      <c r="DI10" s="290"/>
      <c r="DJ10" s="290"/>
      <c r="DK10" s="290"/>
      <c r="DL10" s="290"/>
      <c r="DM10" s="290"/>
      <c r="DN10" s="290"/>
      <c r="DO10" s="290"/>
      <c r="DP10" s="290"/>
      <c r="DQ10" s="290"/>
      <c r="DR10" s="290"/>
      <c r="DS10" s="290"/>
      <c r="DT10" s="290"/>
      <c r="DU10" s="290"/>
      <c r="DV10" s="290"/>
      <c r="DW10" s="290"/>
      <c r="EM10" s="289" t="s">
        <v>612</v>
      </c>
    </row>
    <row r="11" spans="1:143" s="289" customFormat="1" x14ac:dyDescent="0.15">
      <c r="A11" s="1269"/>
      <c r="B11" s="1269"/>
      <c r="C11" s="1269"/>
      <c r="D11" s="1269"/>
      <c r="E11" s="1269"/>
      <c r="F11" s="1269"/>
      <c r="G11" s="1269"/>
      <c r="H11" s="1269"/>
      <c r="I11" s="1269"/>
      <c r="J11" s="1269"/>
      <c r="K11" s="1269"/>
      <c r="L11" s="1269"/>
      <c r="M11" s="1269"/>
      <c r="N11" s="1269"/>
      <c r="O11" s="1269"/>
      <c r="P11" s="1269"/>
      <c r="Q11" s="1269"/>
      <c r="R11" s="1269"/>
      <c r="S11" s="1269"/>
      <c r="T11" s="1269"/>
      <c r="U11" s="1269"/>
      <c r="V11" s="1269"/>
      <c r="W11" s="1269"/>
      <c r="X11" s="1269"/>
      <c r="Y11" s="1269"/>
      <c r="Z11" s="1269"/>
      <c r="AA11" s="1269"/>
      <c r="AB11" s="1269"/>
      <c r="AC11" s="1269"/>
      <c r="AD11" s="1269"/>
      <c r="AE11" s="1269"/>
      <c r="AF11" s="1269"/>
      <c r="AG11" s="1269"/>
      <c r="AH11" s="1269"/>
      <c r="AI11" s="1269"/>
      <c r="AJ11" s="1269"/>
      <c r="AK11" s="1269"/>
      <c r="AL11" s="1269"/>
      <c r="AM11" s="1269"/>
      <c r="AN11" s="1269"/>
      <c r="AO11" s="1269"/>
      <c r="AP11" s="1269"/>
      <c r="AQ11" s="1269"/>
      <c r="AR11" s="1269"/>
      <c r="AS11" s="1269"/>
      <c r="AT11" s="1269"/>
      <c r="AU11" s="1269"/>
      <c r="AV11" s="1269"/>
      <c r="AW11" s="1269"/>
      <c r="AX11" s="1269"/>
      <c r="AY11" s="1269"/>
      <c r="AZ11" s="1269"/>
      <c r="BA11" s="1269"/>
      <c r="BB11" s="1269"/>
      <c r="BC11" s="1269"/>
      <c r="BD11" s="1269"/>
      <c r="BE11" s="1269"/>
      <c r="BF11" s="1269"/>
      <c r="BG11" s="1269"/>
      <c r="BH11" s="1269"/>
      <c r="BI11" s="1269"/>
      <c r="BJ11" s="1269"/>
      <c r="BK11" s="1269"/>
      <c r="BL11" s="1269"/>
      <c r="BM11" s="1269"/>
      <c r="BN11" s="1269"/>
      <c r="BO11" s="1269"/>
      <c r="BP11" s="1269"/>
      <c r="BQ11" s="1269"/>
      <c r="BR11" s="1269"/>
      <c r="BS11" s="1269"/>
      <c r="BT11" s="1269"/>
      <c r="BU11" s="1269"/>
      <c r="BV11" s="1269"/>
      <c r="BW11" s="1269"/>
      <c r="BX11" s="1269"/>
      <c r="BY11" s="1269"/>
      <c r="BZ11" s="1269"/>
      <c r="CA11" s="1269"/>
      <c r="CB11" s="1269"/>
      <c r="CC11" s="1269"/>
      <c r="CD11" s="1269"/>
      <c r="CE11" s="1269"/>
      <c r="CF11" s="1269"/>
      <c r="CG11" s="1269"/>
      <c r="CH11" s="1269"/>
      <c r="CI11" s="1269"/>
      <c r="CJ11" s="1269"/>
      <c r="CK11" s="1269"/>
      <c r="CL11" s="1269"/>
      <c r="CM11" s="1269"/>
      <c r="CN11" s="1269"/>
      <c r="CO11" s="1269"/>
      <c r="CP11" s="1269"/>
      <c r="CQ11" s="1269"/>
      <c r="CR11" s="1269"/>
      <c r="CS11" s="1269"/>
      <c r="CT11" s="1269"/>
      <c r="CU11" s="1269"/>
      <c r="CV11" s="1269"/>
      <c r="CW11" s="1269"/>
      <c r="CX11" s="1269"/>
      <c r="CY11" s="1269"/>
      <c r="CZ11" s="1269"/>
      <c r="DA11" s="1269"/>
      <c r="DB11" s="1269"/>
      <c r="DC11" s="1269"/>
      <c r="DD11" s="1269"/>
      <c r="DE11" s="1269"/>
      <c r="DF11" s="290"/>
      <c r="DG11" s="290"/>
      <c r="DH11" s="290"/>
      <c r="DI11" s="290"/>
      <c r="DJ11" s="290"/>
      <c r="DK11" s="290"/>
      <c r="DL11" s="290"/>
      <c r="DM11" s="290"/>
      <c r="DN11" s="290"/>
      <c r="DO11" s="290"/>
      <c r="DP11" s="290"/>
      <c r="DQ11" s="290"/>
      <c r="DR11" s="290"/>
      <c r="DS11" s="290"/>
      <c r="DT11" s="290"/>
      <c r="DU11" s="290"/>
      <c r="DV11" s="290"/>
      <c r="DW11" s="290"/>
    </row>
    <row r="12" spans="1:143" s="289" customFormat="1" x14ac:dyDescent="0.15">
      <c r="A12" s="1269"/>
      <c r="B12" s="1269"/>
      <c r="C12" s="1269"/>
      <c r="D12" s="1269"/>
      <c r="E12" s="1269"/>
      <c r="F12" s="1269"/>
      <c r="G12" s="1269"/>
      <c r="H12" s="1269"/>
      <c r="I12" s="1269"/>
      <c r="J12" s="1269"/>
      <c r="K12" s="1269"/>
      <c r="L12" s="1269"/>
      <c r="M12" s="1269"/>
      <c r="N12" s="1269"/>
      <c r="O12" s="1269"/>
      <c r="P12" s="1269"/>
      <c r="Q12" s="1269"/>
      <c r="R12" s="1269"/>
      <c r="S12" s="1269"/>
      <c r="T12" s="1269"/>
      <c r="U12" s="1269"/>
      <c r="V12" s="1269"/>
      <c r="W12" s="1269"/>
      <c r="X12" s="1269"/>
      <c r="Y12" s="1269"/>
      <c r="Z12" s="1269"/>
      <c r="AA12" s="1269"/>
      <c r="AB12" s="1269"/>
      <c r="AC12" s="1269"/>
      <c r="AD12" s="1269"/>
      <c r="AE12" s="1269"/>
      <c r="AF12" s="1269"/>
      <c r="AG12" s="1269"/>
      <c r="AH12" s="1269"/>
      <c r="AI12" s="1269"/>
      <c r="AJ12" s="1269"/>
      <c r="AK12" s="1269"/>
      <c r="AL12" s="1269"/>
      <c r="AM12" s="1269"/>
      <c r="AN12" s="1269"/>
      <c r="AO12" s="1269"/>
      <c r="AP12" s="1269"/>
      <c r="AQ12" s="1269"/>
      <c r="AR12" s="1269"/>
      <c r="AS12" s="1269"/>
      <c r="AT12" s="1269"/>
      <c r="AU12" s="1269"/>
      <c r="AV12" s="1269"/>
      <c r="AW12" s="1269"/>
      <c r="AX12" s="1269"/>
      <c r="AY12" s="1269"/>
      <c r="AZ12" s="1269"/>
      <c r="BA12" s="1269"/>
      <c r="BB12" s="1269"/>
      <c r="BC12" s="1269"/>
      <c r="BD12" s="1269"/>
      <c r="BE12" s="1269"/>
      <c r="BF12" s="1269"/>
      <c r="BG12" s="1269"/>
      <c r="BH12" s="1269"/>
      <c r="BI12" s="1269"/>
      <c r="BJ12" s="1269"/>
      <c r="BK12" s="1269"/>
      <c r="BL12" s="1269"/>
      <c r="BM12" s="1269"/>
      <c r="BN12" s="1269"/>
      <c r="BO12" s="1269"/>
      <c r="BP12" s="1269"/>
      <c r="BQ12" s="1269"/>
      <c r="BR12" s="1269"/>
      <c r="BS12" s="1269"/>
      <c r="BT12" s="1269"/>
      <c r="BU12" s="1269"/>
      <c r="BV12" s="1269"/>
      <c r="BW12" s="1269"/>
      <c r="BX12" s="1269"/>
      <c r="BY12" s="1269"/>
      <c r="BZ12" s="1269"/>
      <c r="CA12" s="1269"/>
      <c r="CB12" s="1269"/>
      <c r="CC12" s="1269"/>
      <c r="CD12" s="1269"/>
      <c r="CE12" s="1269"/>
      <c r="CF12" s="1269"/>
      <c r="CG12" s="1269"/>
      <c r="CH12" s="1269"/>
      <c r="CI12" s="1269"/>
      <c r="CJ12" s="1269"/>
      <c r="CK12" s="1269"/>
      <c r="CL12" s="1269"/>
      <c r="CM12" s="1269"/>
      <c r="CN12" s="1269"/>
      <c r="CO12" s="1269"/>
      <c r="CP12" s="1269"/>
      <c r="CQ12" s="1269"/>
      <c r="CR12" s="1269"/>
      <c r="CS12" s="1269"/>
      <c r="CT12" s="1269"/>
      <c r="CU12" s="1269"/>
      <c r="CV12" s="1269"/>
      <c r="CW12" s="1269"/>
      <c r="CX12" s="1269"/>
      <c r="CY12" s="1269"/>
      <c r="CZ12" s="1269"/>
      <c r="DA12" s="1269"/>
      <c r="DB12" s="1269"/>
      <c r="DC12" s="1269"/>
      <c r="DD12" s="1269"/>
      <c r="DE12" s="1269"/>
      <c r="DF12" s="290"/>
      <c r="DG12" s="290"/>
      <c r="DH12" s="290"/>
      <c r="DI12" s="290"/>
      <c r="DJ12" s="290"/>
      <c r="DK12" s="290"/>
      <c r="DL12" s="290"/>
      <c r="DM12" s="290"/>
      <c r="DN12" s="290"/>
      <c r="DO12" s="290"/>
      <c r="DP12" s="290"/>
      <c r="DQ12" s="290"/>
      <c r="DR12" s="290"/>
      <c r="DS12" s="290"/>
      <c r="DT12" s="290"/>
      <c r="DU12" s="290"/>
      <c r="DV12" s="290"/>
      <c r="DW12" s="290"/>
      <c r="EM12" s="289" t="s">
        <v>612</v>
      </c>
    </row>
    <row r="13" spans="1:143" s="289" customFormat="1" x14ac:dyDescent="0.15">
      <c r="A13" s="1269"/>
      <c r="B13" s="1269"/>
      <c r="C13" s="1269"/>
      <c r="D13" s="1269"/>
      <c r="E13" s="1269"/>
      <c r="F13" s="1269"/>
      <c r="G13" s="1269"/>
      <c r="H13" s="1269"/>
      <c r="I13" s="1269"/>
      <c r="J13" s="1269"/>
      <c r="K13" s="1269"/>
      <c r="L13" s="1269"/>
      <c r="M13" s="1269"/>
      <c r="N13" s="1269"/>
      <c r="O13" s="1269"/>
      <c r="P13" s="1269"/>
      <c r="Q13" s="1269"/>
      <c r="R13" s="1269"/>
      <c r="S13" s="1269"/>
      <c r="T13" s="1269"/>
      <c r="U13" s="1269"/>
      <c r="V13" s="1269"/>
      <c r="W13" s="1269"/>
      <c r="X13" s="1269"/>
      <c r="Y13" s="1269"/>
      <c r="Z13" s="1269"/>
      <c r="AA13" s="1269"/>
      <c r="AB13" s="1269"/>
      <c r="AC13" s="1269"/>
      <c r="AD13" s="1269"/>
      <c r="AE13" s="1269"/>
      <c r="AF13" s="1269"/>
      <c r="AG13" s="1269"/>
      <c r="AH13" s="1269"/>
      <c r="AI13" s="1269"/>
      <c r="AJ13" s="1269"/>
      <c r="AK13" s="1269"/>
      <c r="AL13" s="1269"/>
      <c r="AM13" s="1269"/>
      <c r="AN13" s="1269"/>
      <c r="AO13" s="1269"/>
      <c r="AP13" s="1269"/>
      <c r="AQ13" s="1269"/>
      <c r="AR13" s="1269"/>
      <c r="AS13" s="1269"/>
      <c r="AT13" s="1269"/>
      <c r="AU13" s="1269"/>
      <c r="AV13" s="1269"/>
      <c r="AW13" s="1269"/>
      <c r="AX13" s="1269"/>
      <c r="AY13" s="1269"/>
      <c r="AZ13" s="1269"/>
      <c r="BA13" s="1269"/>
      <c r="BB13" s="1269"/>
      <c r="BC13" s="1269"/>
      <c r="BD13" s="1269"/>
      <c r="BE13" s="1269"/>
      <c r="BF13" s="1269"/>
      <c r="BG13" s="1269"/>
      <c r="BH13" s="1269"/>
      <c r="BI13" s="1269"/>
      <c r="BJ13" s="1269"/>
      <c r="BK13" s="1269"/>
      <c r="BL13" s="1269"/>
      <c r="BM13" s="1269"/>
      <c r="BN13" s="1269"/>
      <c r="BO13" s="1269"/>
      <c r="BP13" s="1269"/>
      <c r="BQ13" s="1269"/>
      <c r="BR13" s="1269"/>
      <c r="BS13" s="1269"/>
      <c r="BT13" s="1269"/>
      <c r="BU13" s="1269"/>
      <c r="BV13" s="1269"/>
      <c r="BW13" s="1269"/>
      <c r="BX13" s="1269"/>
      <c r="BY13" s="1269"/>
      <c r="BZ13" s="1269"/>
      <c r="CA13" s="1269"/>
      <c r="CB13" s="1269"/>
      <c r="CC13" s="1269"/>
      <c r="CD13" s="1269"/>
      <c r="CE13" s="1269"/>
      <c r="CF13" s="1269"/>
      <c r="CG13" s="1269"/>
      <c r="CH13" s="1269"/>
      <c r="CI13" s="1269"/>
      <c r="CJ13" s="1269"/>
      <c r="CK13" s="1269"/>
      <c r="CL13" s="1269"/>
      <c r="CM13" s="1269"/>
      <c r="CN13" s="1269"/>
      <c r="CO13" s="1269"/>
      <c r="CP13" s="1269"/>
      <c r="CQ13" s="1269"/>
      <c r="CR13" s="1269"/>
      <c r="CS13" s="1269"/>
      <c r="CT13" s="1269"/>
      <c r="CU13" s="1269"/>
      <c r="CV13" s="1269"/>
      <c r="CW13" s="1269"/>
      <c r="CX13" s="1269"/>
      <c r="CY13" s="1269"/>
      <c r="CZ13" s="1269"/>
      <c r="DA13" s="1269"/>
      <c r="DB13" s="1269"/>
      <c r="DC13" s="1269"/>
      <c r="DD13" s="1269"/>
      <c r="DE13" s="1269"/>
      <c r="DF13" s="290"/>
      <c r="DG13" s="290"/>
      <c r="DH13" s="290"/>
      <c r="DI13" s="290"/>
      <c r="DJ13" s="290"/>
      <c r="DK13" s="290"/>
      <c r="DL13" s="290"/>
      <c r="DM13" s="290"/>
      <c r="DN13" s="290"/>
      <c r="DO13" s="290"/>
      <c r="DP13" s="290"/>
      <c r="DQ13" s="290"/>
      <c r="DR13" s="290"/>
      <c r="DS13" s="290"/>
      <c r="DT13" s="290"/>
      <c r="DU13" s="290"/>
      <c r="DV13" s="290"/>
      <c r="DW13" s="290"/>
    </row>
    <row r="14" spans="1:143" s="289" customFormat="1" x14ac:dyDescent="0.15">
      <c r="A14" s="1269"/>
      <c r="B14" s="1269"/>
      <c r="C14" s="1269"/>
      <c r="D14" s="1269"/>
      <c r="E14" s="1269"/>
      <c r="F14" s="1269"/>
      <c r="G14" s="1269"/>
      <c r="H14" s="1269"/>
      <c r="I14" s="1269"/>
      <c r="J14" s="1269"/>
      <c r="K14" s="1269"/>
      <c r="L14" s="1269"/>
      <c r="M14" s="1269"/>
      <c r="N14" s="1269"/>
      <c r="O14" s="1269"/>
      <c r="P14" s="1269"/>
      <c r="Q14" s="1269"/>
      <c r="R14" s="1269"/>
      <c r="S14" s="1269"/>
      <c r="T14" s="1269"/>
      <c r="U14" s="1269"/>
      <c r="V14" s="1269"/>
      <c r="W14" s="1269"/>
      <c r="X14" s="1269"/>
      <c r="Y14" s="1269"/>
      <c r="Z14" s="1269"/>
      <c r="AA14" s="1269"/>
      <c r="AB14" s="1269"/>
      <c r="AC14" s="1269"/>
      <c r="AD14" s="1269"/>
      <c r="AE14" s="1269"/>
      <c r="AF14" s="1269"/>
      <c r="AG14" s="1269"/>
      <c r="AH14" s="1269"/>
      <c r="AI14" s="1269"/>
      <c r="AJ14" s="1269"/>
      <c r="AK14" s="1269"/>
      <c r="AL14" s="1269"/>
      <c r="AM14" s="1269"/>
      <c r="AN14" s="1269"/>
      <c r="AO14" s="1269"/>
      <c r="AP14" s="1269"/>
      <c r="AQ14" s="1269"/>
      <c r="AR14" s="1269"/>
      <c r="AS14" s="1269"/>
      <c r="AT14" s="1269"/>
      <c r="AU14" s="1269"/>
      <c r="AV14" s="1269"/>
      <c r="AW14" s="1269"/>
      <c r="AX14" s="1269"/>
      <c r="AY14" s="1269"/>
      <c r="AZ14" s="1269"/>
      <c r="BA14" s="1269"/>
      <c r="BB14" s="1269"/>
      <c r="BC14" s="1269"/>
      <c r="BD14" s="1269"/>
      <c r="BE14" s="1269"/>
      <c r="BF14" s="1269"/>
      <c r="BG14" s="1269"/>
      <c r="BH14" s="1269"/>
      <c r="BI14" s="1269"/>
      <c r="BJ14" s="1269"/>
      <c r="BK14" s="1269"/>
      <c r="BL14" s="1269"/>
      <c r="BM14" s="1269"/>
      <c r="BN14" s="1269"/>
      <c r="BO14" s="1269"/>
      <c r="BP14" s="1269"/>
      <c r="BQ14" s="1269"/>
      <c r="BR14" s="1269"/>
      <c r="BS14" s="1269"/>
      <c r="BT14" s="1269"/>
      <c r="BU14" s="1269"/>
      <c r="BV14" s="1269"/>
      <c r="BW14" s="1269"/>
      <c r="BX14" s="1269"/>
      <c r="BY14" s="1269"/>
      <c r="BZ14" s="1269"/>
      <c r="CA14" s="1269"/>
      <c r="CB14" s="1269"/>
      <c r="CC14" s="1269"/>
      <c r="CD14" s="1269"/>
      <c r="CE14" s="1269"/>
      <c r="CF14" s="1269"/>
      <c r="CG14" s="1269"/>
      <c r="CH14" s="1269"/>
      <c r="CI14" s="1269"/>
      <c r="CJ14" s="1269"/>
      <c r="CK14" s="1269"/>
      <c r="CL14" s="1269"/>
      <c r="CM14" s="1269"/>
      <c r="CN14" s="1269"/>
      <c r="CO14" s="1269"/>
      <c r="CP14" s="1269"/>
      <c r="CQ14" s="1269"/>
      <c r="CR14" s="1269"/>
      <c r="CS14" s="1269"/>
      <c r="CT14" s="1269"/>
      <c r="CU14" s="1269"/>
      <c r="CV14" s="1269"/>
      <c r="CW14" s="1269"/>
      <c r="CX14" s="1269"/>
      <c r="CY14" s="1269"/>
      <c r="CZ14" s="1269"/>
      <c r="DA14" s="1269"/>
      <c r="DB14" s="1269"/>
      <c r="DC14" s="1269"/>
      <c r="DD14" s="1269"/>
      <c r="DE14" s="1269"/>
      <c r="DF14" s="290"/>
      <c r="DG14" s="290"/>
      <c r="DH14" s="290"/>
      <c r="DI14" s="290"/>
      <c r="DJ14" s="290"/>
      <c r="DK14" s="290"/>
      <c r="DL14" s="290"/>
      <c r="DM14" s="290"/>
      <c r="DN14" s="290"/>
      <c r="DO14" s="290"/>
      <c r="DP14" s="290"/>
      <c r="DQ14" s="290"/>
      <c r="DR14" s="290"/>
      <c r="DS14" s="290"/>
      <c r="DT14" s="290"/>
      <c r="DU14" s="290"/>
      <c r="DV14" s="290"/>
      <c r="DW14" s="290"/>
    </row>
    <row r="15" spans="1:143" s="289" customFormat="1" x14ac:dyDescent="0.15">
      <c r="A15" s="1268"/>
      <c r="B15" s="1269"/>
      <c r="C15" s="1269"/>
      <c r="D15" s="1269"/>
      <c r="E15" s="1269"/>
      <c r="F15" s="1269"/>
      <c r="G15" s="1269"/>
      <c r="H15" s="1269"/>
      <c r="I15" s="1269"/>
      <c r="J15" s="1269"/>
      <c r="K15" s="1269"/>
      <c r="L15" s="1269"/>
      <c r="M15" s="1269"/>
      <c r="N15" s="1269"/>
      <c r="O15" s="1269"/>
      <c r="P15" s="1269"/>
      <c r="Q15" s="1269"/>
      <c r="R15" s="1269"/>
      <c r="S15" s="1269"/>
      <c r="T15" s="1269"/>
      <c r="U15" s="1269"/>
      <c r="V15" s="1269"/>
      <c r="W15" s="1269"/>
      <c r="X15" s="1269"/>
      <c r="Y15" s="1269"/>
      <c r="Z15" s="1269"/>
      <c r="AA15" s="1269"/>
      <c r="AB15" s="1269"/>
      <c r="AC15" s="1269"/>
      <c r="AD15" s="1269"/>
      <c r="AE15" s="1269"/>
      <c r="AF15" s="1269"/>
      <c r="AG15" s="1269"/>
      <c r="AH15" s="1269"/>
      <c r="AI15" s="1269"/>
      <c r="AJ15" s="1269"/>
      <c r="AK15" s="1269"/>
      <c r="AL15" s="1269"/>
      <c r="AM15" s="1269"/>
      <c r="AN15" s="1269"/>
      <c r="AO15" s="1269"/>
      <c r="AP15" s="1269"/>
      <c r="AQ15" s="1269"/>
      <c r="AR15" s="1269"/>
      <c r="AS15" s="1269"/>
      <c r="AT15" s="1269"/>
      <c r="AU15" s="1269"/>
      <c r="AV15" s="1269"/>
      <c r="AW15" s="1269"/>
      <c r="AX15" s="1269"/>
      <c r="AY15" s="1269"/>
      <c r="AZ15" s="1269"/>
      <c r="BA15" s="1269"/>
      <c r="BB15" s="1269"/>
      <c r="BC15" s="1269"/>
      <c r="BD15" s="1269"/>
      <c r="BE15" s="1269"/>
      <c r="BF15" s="1269"/>
      <c r="BG15" s="1269"/>
      <c r="BH15" s="1269"/>
      <c r="BI15" s="1269"/>
      <c r="BJ15" s="1269"/>
      <c r="BK15" s="1269"/>
      <c r="BL15" s="1269"/>
      <c r="BM15" s="1269"/>
      <c r="BN15" s="1269"/>
      <c r="BO15" s="1269"/>
      <c r="BP15" s="1269"/>
      <c r="BQ15" s="1269"/>
      <c r="BR15" s="1269"/>
      <c r="BS15" s="1269"/>
      <c r="BT15" s="1269"/>
      <c r="BU15" s="1269"/>
      <c r="BV15" s="1269"/>
      <c r="BW15" s="1269"/>
      <c r="BX15" s="1269"/>
      <c r="BY15" s="1269"/>
      <c r="BZ15" s="1269"/>
      <c r="CA15" s="1269"/>
      <c r="CB15" s="1269"/>
      <c r="CC15" s="1269"/>
      <c r="CD15" s="1269"/>
      <c r="CE15" s="1269"/>
      <c r="CF15" s="1269"/>
      <c r="CG15" s="1269"/>
      <c r="CH15" s="1269"/>
      <c r="CI15" s="1269"/>
      <c r="CJ15" s="1269"/>
      <c r="CK15" s="1269"/>
      <c r="CL15" s="1269"/>
      <c r="CM15" s="1269"/>
      <c r="CN15" s="1269"/>
      <c r="CO15" s="1269"/>
      <c r="CP15" s="1269"/>
      <c r="CQ15" s="1269"/>
      <c r="CR15" s="1269"/>
      <c r="CS15" s="1269"/>
      <c r="CT15" s="1269"/>
      <c r="CU15" s="1269"/>
      <c r="CV15" s="1269"/>
      <c r="CW15" s="1269"/>
      <c r="CX15" s="1269"/>
      <c r="CY15" s="1269"/>
      <c r="CZ15" s="1269"/>
      <c r="DA15" s="1269"/>
      <c r="DB15" s="1269"/>
      <c r="DC15" s="1269"/>
      <c r="DD15" s="1269"/>
      <c r="DE15" s="1269"/>
      <c r="DF15" s="290"/>
      <c r="DG15" s="290"/>
      <c r="DH15" s="290"/>
      <c r="DI15" s="290"/>
      <c r="DJ15" s="290"/>
      <c r="DK15" s="290"/>
      <c r="DL15" s="290"/>
      <c r="DM15" s="290"/>
      <c r="DN15" s="290"/>
      <c r="DO15" s="290"/>
      <c r="DP15" s="290"/>
      <c r="DQ15" s="290"/>
      <c r="DR15" s="290"/>
      <c r="DS15" s="290"/>
      <c r="DT15" s="290"/>
      <c r="DU15" s="290"/>
      <c r="DV15" s="290"/>
      <c r="DW15" s="290"/>
    </row>
    <row r="16" spans="1:143" s="289" customFormat="1" x14ac:dyDescent="0.15">
      <c r="A16" s="1268"/>
      <c r="B16" s="1269"/>
      <c r="C16" s="1269"/>
      <c r="D16" s="1269"/>
      <c r="E16" s="1269"/>
      <c r="F16" s="1269"/>
      <c r="G16" s="1269"/>
      <c r="H16" s="1269"/>
      <c r="I16" s="1269"/>
      <c r="J16" s="1269"/>
      <c r="K16" s="1269"/>
      <c r="L16" s="1269"/>
      <c r="M16" s="1269"/>
      <c r="N16" s="1269"/>
      <c r="O16" s="1269"/>
      <c r="P16" s="1269"/>
      <c r="Q16" s="1269"/>
      <c r="R16" s="1269"/>
      <c r="S16" s="1269"/>
      <c r="T16" s="1269"/>
      <c r="U16" s="1269"/>
      <c r="V16" s="1269"/>
      <c r="W16" s="1269"/>
      <c r="X16" s="1269"/>
      <c r="Y16" s="1269"/>
      <c r="Z16" s="1269"/>
      <c r="AA16" s="1269"/>
      <c r="AB16" s="1269"/>
      <c r="AC16" s="1269"/>
      <c r="AD16" s="1269"/>
      <c r="AE16" s="1269"/>
      <c r="AF16" s="1269"/>
      <c r="AG16" s="1269"/>
      <c r="AH16" s="1269"/>
      <c r="AI16" s="1269"/>
      <c r="AJ16" s="1269"/>
      <c r="AK16" s="1269"/>
      <c r="AL16" s="1269"/>
      <c r="AM16" s="1269"/>
      <c r="AN16" s="1269"/>
      <c r="AO16" s="1269"/>
      <c r="AP16" s="1269"/>
      <c r="AQ16" s="1269"/>
      <c r="AR16" s="1269"/>
      <c r="AS16" s="1269"/>
      <c r="AT16" s="1269"/>
      <c r="AU16" s="1269"/>
      <c r="AV16" s="1269"/>
      <c r="AW16" s="1269"/>
      <c r="AX16" s="1269"/>
      <c r="AY16" s="1269"/>
      <c r="AZ16" s="1269"/>
      <c r="BA16" s="1269"/>
      <c r="BB16" s="1269"/>
      <c r="BC16" s="1269"/>
      <c r="BD16" s="1269"/>
      <c r="BE16" s="1269"/>
      <c r="BF16" s="1269"/>
      <c r="BG16" s="1269"/>
      <c r="BH16" s="1269"/>
      <c r="BI16" s="1269"/>
      <c r="BJ16" s="1269"/>
      <c r="BK16" s="1269"/>
      <c r="BL16" s="1269"/>
      <c r="BM16" s="1269"/>
      <c r="BN16" s="1269"/>
      <c r="BO16" s="1269"/>
      <c r="BP16" s="1269"/>
      <c r="BQ16" s="1269"/>
      <c r="BR16" s="1269"/>
      <c r="BS16" s="1269"/>
      <c r="BT16" s="1269"/>
      <c r="BU16" s="1269"/>
      <c r="BV16" s="1269"/>
      <c r="BW16" s="1269"/>
      <c r="BX16" s="1269"/>
      <c r="BY16" s="1269"/>
      <c r="BZ16" s="1269"/>
      <c r="CA16" s="1269"/>
      <c r="CB16" s="1269"/>
      <c r="CC16" s="1269"/>
      <c r="CD16" s="1269"/>
      <c r="CE16" s="1269"/>
      <c r="CF16" s="1269"/>
      <c r="CG16" s="1269"/>
      <c r="CH16" s="1269"/>
      <c r="CI16" s="1269"/>
      <c r="CJ16" s="1269"/>
      <c r="CK16" s="1269"/>
      <c r="CL16" s="1269"/>
      <c r="CM16" s="1269"/>
      <c r="CN16" s="1269"/>
      <c r="CO16" s="1269"/>
      <c r="CP16" s="1269"/>
      <c r="CQ16" s="1269"/>
      <c r="CR16" s="1269"/>
      <c r="CS16" s="1269"/>
      <c r="CT16" s="1269"/>
      <c r="CU16" s="1269"/>
      <c r="CV16" s="1269"/>
      <c r="CW16" s="1269"/>
      <c r="CX16" s="1269"/>
      <c r="CY16" s="1269"/>
      <c r="CZ16" s="1269"/>
      <c r="DA16" s="1269"/>
      <c r="DB16" s="1269"/>
      <c r="DC16" s="1269"/>
      <c r="DD16" s="1269"/>
      <c r="DE16" s="1269"/>
      <c r="DF16" s="290"/>
      <c r="DG16" s="290"/>
      <c r="DH16" s="290"/>
      <c r="DI16" s="290"/>
      <c r="DJ16" s="290"/>
      <c r="DK16" s="290"/>
      <c r="DL16" s="290"/>
      <c r="DM16" s="290"/>
      <c r="DN16" s="290"/>
      <c r="DO16" s="290"/>
      <c r="DP16" s="290"/>
      <c r="DQ16" s="290"/>
      <c r="DR16" s="290"/>
      <c r="DS16" s="290"/>
      <c r="DT16" s="290"/>
      <c r="DU16" s="290"/>
      <c r="DV16" s="290"/>
      <c r="DW16" s="290"/>
    </row>
    <row r="17" spans="1:351" s="289" customFormat="1" x14ac:dyDescent="0.15">
      <c r="A17" s="1268"/>
      <c r="B17" s="1269"/>
      <c r="C17" s="1269"/>
      <c r="D17" s="1269"/>
      <c r="E17" s="1269"/>
      <c r="F17" s="1269"/>
      <c r="G17" s="1269"/>
      <c r="H17" s="1269"/>
      <c r="I17" s="1269"/>
      <c r="J17" s="1269"/>
      <c r="K17" s="1269"/>
      <c r="L17" s="1269"/>
      <c r="M17" s="1269"/>
      <c r="N17" s="1269"/>
      <c r="O17" s="1269"/>
      <c r="P17" s="1269"/>
      <c r="Q17" s="1269"/>
      <c r="R17" s="1269"/>
      <c r="S17" s="1269"/>
      <c r="T17" s="1269"/>
      <c r="U17" s="1269"/>
      <c r="V17" s="1269"/>
      <c r="W17" s="1269"/>
      <c r="X17" s="1269"/>
      <c r="Y17" s="1269"/>
      <c r="Z17" s="1269"/>
      <c r="AA17" s="1269"/>
      <c r="AB17" s="1269"/>
      <c r="AC17" s="1269"/>
      <c r="AD17" s="1269"/>
      <c r="AE17" s="1269"/>
      <c r="AF17" s="1269"/>
      <c r="AG17" s="1269"/>
      <c r="AH17" s="1269"/>
      <c r="AI17" s="1269"/>
      <c r="AJ17" s="1269"/>
      <c r="AK17" s="1269"/>
      <c r="AL17" s="1269"/>
      <c r="AM17" s="1269"/>
      <c r="AN17" s="1269"/>
      <c r="AO17" s="1269"/>
      <c r="AP17" s="1269"/>
      <c r="AQ17" s="1269"/>
      <c r="AR17" s="1269"/>
      <c r="AS17" s="1269"/>
      <c r="AT17" s="1269"/>
      <c r="AU17" s="1269"/>
      <c r="AV17" s="1269"/>
      <c r="AW17" s="1269"/>
      <c r="AX17" s="1269"/>
      <c r="AY17" s="1269"/>
      <c r="AZ17" s="1269"/>
      <c r="BA17" s="1269"/>
      <c r="BB17" s="1269"/>
      <c r="BC17" s="1269"/>
      <c r="BD17" s="1269"/>
      <c r="BE17" s="1269"/>
      <c r="BF17" s="1269"/>
      <c r="BG17" s="1269"/>
      <c r="BH17" s="1269"/>
      <c r="BI17" s="1269"/>
      <c r="BJ17" s="1269"/>
      <c r="BK17" s="1269"/>
      <c r="BL17" s="1269"/>
      <c r="BM17" s="1269"/>
      <c r="BN17" s="1269"/>
      <c r="BO17" s="1269"/>
      <c r="BP17" s="1269"/>
      <c r="BQ17" s="1269"/>
      <c r="BR17" s="1269"/>
      <c r="BS17" s="1269"/>
      <c r="BT17" s="1269"/>
      <c r="BU17" s="1269"/>
      <c r="BV17" s="1269"/>
      <c r="BW17" s="1269"/>
      <c r="BX17" s="1269"/>
      <c r="BY17" s="1269"/>
      <c r="BZ17" s="1269"/>
      <c r="CA17" s="1269"/>
      <c r="CB17" s="1269"/>
      <c r="CC17" s="1269"/>
      <c r="CD17" s="1269"/>
      <c r="CE17" s="1269"/>
      <c r="CF17" s="1269"/>
      <c r="CG17" s="1269"/>
      <c r="CH17" s="1269"/>
      <c r="CI17" s="1269"/>
      <c r="CJ17" s="1269"/>
      <c r="CK17" s="1269"/>
      <c r="CL17" s="1269"/>
      <c r="CM17" s="1269"/>
      <c r="CN17" s="1269"/>
      <c r="CO17" s="1269"/>
      <c r="CP17" s="1269"/>
      <c r="CQ17" s="1269"/>
      <c r="CR17" s="1269"/>
      <c r="CS17" s="1269"/>
      <c r="CT17" s="1269"/>
      <c r="CU17" s="1269"/>
      <c r="CV17" s="1269"/>
      <c r="CW17" s="1269"/>
      <c r="CX17" s="1269"/>
      <c r="CY17" s="1269"/>
      <c r="CZ17" s="1269"/>
      <c r="DA17" s="1269"/>
      <c r="DB17" s="1269"/>
      <c r="DC17" s="1269"/>
      <c r="DD17" s="1269"/>
      <c r="DE17" s="1269"/>
      <c r="DF17" s="290"/>
      <c r="DG17" s="290"/>
      <c r="DH17" s="290"/>
      <c r="DI17" s="290"/>
      <c r="DJ17" s="290"/>
      <c r="DK17" s="290"/>
      <c r="DL17" s="290"/>
      <c r="DM17" s="290"/>
      <c r="DN17" s="290"/>
      <c r="DO17" s="290"/>
      <c r="DP17" s="290"/>
      <c r="DQ17" s="290"/>
      <c r="DR17" s="290"/>
      <c r="DS17" s="290"/>
      <c r="DT17" s="290"/>
      <c r="DU17" s="290"/>
      <c r="DV17" s="290"/>
      <c r="DW17" s="290"/>
    </row>
    <row r="18" spans="1:351" s="289" customFormat="1" x14ac:dyDescent="0.15">
      <c r="A18" s="1268"/>
      <c r="B18" s="1269"/>
      <c r="C18" s="1269"/>
      <c r="D18" s="1269"/>
      <c r="E18" s="1269"/>
      <c r="F18" s="1269"/>
      <c r="G18" s="1269"/>
      <c r="H18" s="1269"/>
      <c r="I18" s="1269"/>
      <c r="J18" s="1269"/>
      <c r="K18" s="1269"/>
      <c r="L18" s="1269"/>
      <c r="M18" s="1269"/>
      <c r="N18" s="1269"/>
      <c r="O18" s="1269"/>
      <c r="P18" s="1269"/>
      <c r="Q18" s="1269"/>
      <c r="R18" s="1269"/>
      <c r="S18" s="1269"/>
      <c r="T18" s="1269"/>
      <c r="U18" s="1269"/>
      <c r="V18" s="1269"/>
      <c r="W18" s="1269"/>
      <c r="X18" s="1269"/>
      <c r="Y18" s="1269"/>
      <c r="Z18" s="1269"/>
      <c r="AA18" s="1269"/>
      <c r="AB18" s="1269"/>
      <c r="AC18" s="1269"/>
      <c r="AD18" s="1269"/>
      <c r="AE18" s="1269"/>
      <c r="AF18" s="1269"/>
      <c r="AG18" s="1269"/>
      <c r="AH18" s="1269"/>
      <c r="AI18" s="1269"/>
      <c r="AJ18" s="1269"/>
      <c r="AK18" s="1269"/>
      <c r="AL18" s="1269"/>
      <c r="AM18" s="1269"/>
      <c r="AN18" s="1269"/>
      <c r="AO18" s="1269"/>
      <c r="AP18" s="1269"/>
      <c r="AQ18" s="1269"/>
      <c r="AR18" s="1269"/>
      <c r="AS18" s="1269"/>
      <c r="AT18" s="1269"/>
      <c r="AU18" s="1269"/>
      <c r="AV18" s="1269"/>
      <c r="AW18" s="1269"/>
      <c r="AX18" s="1269"/>
      <c r="AY18" s="1269"/>
      <c r="AZ18" s="1269"/>
      <c r="BA18" s="1269"/>
      <c r="BB18" s="1269"/>
      <c r="BC18" s="1269"/>
      <c r="BD18" s="1269"/>
      <c r="BE18" s="1269"/>
      <c r="BF18" s="1269"/>
      <c r="BG18" s="1269"/>
      <c r="BH18" s="1269"/>
      <c r="BI18" s="1269"/>
      <c r="BJ18" s="1269"/>
      <c r="BK18" s="1269"/>
      <c r="BL18" s="1269"/>
      <c r="BM18" s="1269"/>
      <c r="BN18" s="1269"/>
      <c r="BO18" s="1269"/>
      <c r="BP18" s="1269"/>
      <c r="BQ18" s="1269"/>
      <c r="BR18" s="1269"/>
      <c r="BS18" s="1269"/>
      <c r="BT18" s="1269"/>
      <c r="BU18" s="1269"/>
      <c r="BV18" s="1269"/>
      <c r="BW18" s="1269"/>
      <c r="BX18" s="1269"/>
      <c r="BY18" s="1269"/>
      <c r="BZ18" s="1269"/>
      <c r="CA18" s="1269"/>
      <c r="CB18" s="1269"/>
      <c r="CC18" s="1269"/>
      <c r="CD18" s="1269"/>
      <c r="CE18" s="1269"/>
      <c r="CF18" s="1269"/>
      <c r="CG18" s="1269"/>
      <c r="CH18" s="1269"/>
      <c r="CI18" s="1269"/>
      <c r="CJ18" s="1269"/>
      <c r="CK18" s="1269"/>
      <c r="CL18" s="1269"/>
      <c r="CM18" s="1269"/>
      <c r="CN18" s="1269"/>
      <c r="CO18" s="1269"/>
      <c r="CP18" s="1269"/>
      <c r="CQ18" s="1269"/>
      <c r="CR18" s="1269"/>
      <c r="CS18" s="1269"/>
      <c r="CT18" s="1269"/>
      <c r="CU18" s="1269"/>
      <c r="CV18" s="1269"/>
      <c r="CW18" s="1269"/>
      <c r="CX18" s="1269"/>
      <c r="CY18" s="1269"/>
      <c r="CZ18" s="1269"/>
      <c r="DA18" s="1269"/>
      <c r="DB18" s="1269"/>
      <c r="DC18" s="1269"/>
      <c r="DD18" s="1269"/>
      <c r="DE18" s="1269"/>
      <c r="DF18" s="290"/>
      <c r="DG18" s="290"/>
      <c r="DH18" s="290"/>
      <c r="DI18" s="290"/>
      <c r="DJ18" s="290"/>
      <c r="DK18" s="290"/>
      <c r="DL18" s="290"/>
      <c r="DM18" s="290"/>
      <c r="DN18" s="290"/>
      <c r="DO18" s="290"/>
      <c r="DP18" s="290"/>
      <c r="DQ18" s="290"/>
      <c r="DR18" s="290"/>
      <c r="DS18" s="290"/>
      <c r="DT18" s="290"/>
      <c r="DU18" s="290"/>
      <c r="DV18" s="290"/>
      <c r="DW18" s="290"/>
    </row>
    <row r="19" spans="1:351" x14ac:dyDescent="0.15">
      <c r="DD19" s="1268"/>
      <c r="DE19" s="1268"/>
    </row>
    <row r="20" spans="1:351" x14ac:dyDescent="0.15">
      <c r="DD20" s="1268"/>
      <c r="DE20" s="1268"/>
    </row>
    <row r="21" spans="1:351" ht="17.25" x14ac:dyDescent="0.15">
      <c r="B21" s="1270"/>
      <c r="C21" s="1271"/>
      <c r="D21" s="1271"/>
      <c r="E21" s="1271"/>
      <c r="F21" s="1271"/>
      <c r="G21" s="1271"/>
      <c r="H21" s="1271"/>
      <c r="I21" s="1271"/>
      <c r="J21" s="1271"/>
      <c r="K21" s="1271"/>
      <c r="L21" s="1271"/>
      <c r="M21" s="1271"/>
      <c r="N21" s="1272"/>
      <c r="O21" s="1271"/>
      <c r="P21" s="1271"/>
      <c r="Q21" s="1271"/>
      <c r="R21" s="1271"/>
      <c r="S21" s="1271"/>
      <c r="T21" s="1271"/>
      <c r="U21" s="1271"/>
      <c r="V21" s="1271"/>
      <c r="W21" s="1271"/>
      <c r="X21" s="1271"/>
      <c r="Y21" s="1271"/>
      <c r="Z21" s="1271"/>
      <c r="AA21" s="1271"/>
      <c r="AB21" s="1271"/>
      <c r="AC21" s="1271"/>
      <c r="AD21" s="1271"/>
      <c r="AE21" s="1271"/>
      <c r="AF21" s="1271"/>
      <c r="AG21" s="1271"/>
      <c r="AH21" s="1271"/>
      <c r="AI21" s="1271"/>
      <c r="AJ21" s="1271"/>
      <c r="AK21" s="1271"/>
      <c r="AL21" s="1271"/>
      <c r="AM21" s="1271"/>
      <c r="AN21" s="1271"/>
      <c r="AO21" s="1271"/>
      <c r="AP21" s="1271"/>
      <c r="AQ21" s="1271"/>
      <c r="AR21" s="1271"/>
      <c r="AS21" s="1271"/>
      <c r="AT21" s="1272"/>
      <c r="AU21" s="1271"/>
      <c r="AV21" s="1271"/>
      <c r="AW21" s="1271"/>
      <c r="AX21" s="1271"/>
      <c r="AY21" s="1271"/>
      <c r="AZ21" s="1271"/>
      <c r="BA21" s="1271"/>
      <c r="BB21" s="1271"/>
      <c r="BC21" s="1271"/>
      <c r="BD21" s="1271"/>
      <c r="BE21" s="1271"/>
      <c r="BF21" s="1272"/>
      <c r="BG21" s="1271"/>
      <c r="BH21" s="1271"/>
      <c r="BI21" s="1271"/>
      <c r="BJ21" s="1271"/>
      <c r="BK21" s="1271"/>
      <c r="BL21" s="1271"/>
      <c r="BM21" s="1271"/>
      <c r="BN21" s="1271"/>
      <c r="BO21" s="1271"/>
      <c r="BP21" s="1271"/>
      <c r="BQ21" s="1271"/>
      <c r="BR21" s="1272"/>
      <c r="BS21" s="1271"/>
      <c r="BT21" s="1271"/>
      <c r="BU21" s="1271"/>
      <c r="BV21" s="1271"/>
      <c r="BW21" s="1271"/>
      <c r="BX21" s="1271"/>
      <c r="BY21" s="1271"/>
      <c r="BZ21" s="1271"/>
      <c r="CA21" s="1271"/>
      <c r="CB21" s="1271"/>
      <c r="CC21" s="1271"/>
      <c r="CD21" s="1272"/>
      <c r="CE21" s="1271"/>
      <c r="CF21" s="1271"/>
      <c r="CG21" s="1271"/>
      <c r="CH21" s="1271"/>
      <c r="CI21" s="1271"/>
      <c r="CJ21" s="1271"/>
      <c r="CK21" s="1271"/>
      <c r="CL21" s="1271"/>
      <c r="CM21" s="1271"/>
      <c r="CN21" s="1271"/>
      <c r="CO21" s="1271"/>
      <c r="CP21" s="1272"/>
      <c r="CQ21" s="1271"/>
      <c r="CR21" s="1271"/>
      <c r="CS21" s="1271"/>
      <c r="CT21" s="1271"/>
      <c r="CU21" s="1271"/>
      <c r="CV21" s="1271"/>
      <c r="CW21" s="1271"/>
      <c r="CX21" s="1271"/>
      <c r="CY21" s="1271"/>
      <c r="CZ21" s="1271"/>
      <c r="DA21" s="1271"/>
      <c r="DB21" s="1272"/>
      <c r="DC21" s="1271"/>
      <c r="DD21" s="1273"/>
      <c r="DE21" s="1268"/>
      <c r="MM21" s="1274"/>
    </row>
    <row r="22" spans="1:351" ht="17.25" x14ac:dyDescent="0.15">
      <c r="B22" s="1275"/>
      <c r="MM22" s="1274"/>
    </row>
    <row r="23" spans="1:351" x14ac:dyDescent="0.15">
      <c r="B23" s="1275"/>
    </row>
    <row r="24" spans="1:351" x14ac:dyDescent="0.15">
      <c r="B24" s="1275"/>
    </row>
    <row r="25" spans="1:351" x14ac:dyDescent="0.15">
      <c r="B25" s="1275"/>
    </row>
    <row r="26" spans="1:351" x14ac:dyDescent="0.15">
      <c r="B26" s="1275"/>
    </row>
    <row r="27" spans="1:351" x14ac:dyDescent="0.15">
      <c r="B27" s="1275"/>
    </row>
    <row r="28" spans="1:351" x14ac:dyDescent="0.15">
      <c r="B28" s="1275"/>
    </row>
    <row r="29" spans="1:351" x14ac:dyDescent="0.15">
      <c r="B29" s="1275"/>
    </row>
    <row r="30" spans="1:351" x14ac:dyDescent="0.15">
      <c r="B30" s="1275"/>
    </row>
    <row r="31" spans="1:351" x14ac:dyDescent="0.15">
      <c r="B31" s="1275"/>
    </row>
    <row r="32" spans="1:351" x14ac:dyDescent="0.15">
      <c r="B32" s="1275"/>
    </row>
    <row r="33" spans="2:109" x14ac:dyDescent="0.15">
      <c r="B33" s="1275"/>
    </row>
    <row r="34" spans="2:109" x14ac:dyDescent="0.15">
      <c r="B34" s="1275"/>
    </row>
    <row r="35" spans="2:109" x14ac:dyDescent="0.15">
      <c r="B35" s="1275"/>
    </row>
    <row r="36" spans="2:109" x14ac:dyDescent="0.15">
      <c r="B36" s="1275"/>
    </row>
    <row r="37" spans="2:109" x14ac:dyDescent="0.15">
      <c r="B37" s="1275"/>
    </row>
    <row r="38" spans="2:109" x14ac:dyDescent="0.15">
      <c r="B38" s="1275"/>
    </row>
    <row r="39" spans="2:109" x14ac:dyDescent="0.15">
      <c r="B39" s="1277"/>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9"/>
    </row>
    <row r="40" spans="2:109" x14ac:dyDescent="0.15">
      <c r="B40" s="1280"/>
      <c r="DD40" s="1280"/>
      <c r="DE40" s="1268"/>
    </row>
    <row r="41" spans="2:109" ht="17.25" x14ac:dyDescent="0.15">
      <c r="B41" s="1281" t="s">
        <v>613</v>
      </c>
      <c r="C41" s="1271"/>
      <c r="D41" s="1271"/>
      <c r="E41" s="1271"/>
      <c r="F41" s="1271"/>
      <c r="G41" s="1271"/>
      <c r="H41" s="1271"/>
      <c r="I41" s="1271"/>
      <c r="J41" s="1271"/>
      <c r="K41" s="1271"/>
      <c r="L41" s="1271"/>
      <c r="M41" s="1271"/>
      <c r="N41" s="1271"/>
      <c r="O41" s="1271"/>
      <c r="P41" s="1271"/>
      <c r="Q41" s="1271"/>
      <c r="R41" s="1271"/>
      <c r="S41" s="1271"/>
      <c r="T41" s="1271"/>
      <c r="U41" s="1271"/>
      <c r="V41" s="1271"/>
      <c r="W41" s="1271"/>
      <c r="X41" s="1271"/>
      <c r="Y41" s="1271"/>
      <c r="Z41" s="1271"/>
      <c r="AA41" s="1271"/>
      <c r="AB41" s="1271"/>
      <c r="AC41" s="1271"/>
      <c r="AD41" s="1271"/>
      <c r="AE41" s="1271"/>
      <c r="AF41" s="1271"/>
      <c r="AG41" s="1271"/>
      <c r="AH41" s="1271"/>
      <c r="AI41" s="1271"/>
      <c r="AJ41" s="1271"/>
      <c r="AK41" s="1271"/>
      <c r="AL41" s="1271"/>
      <c r="AM41" s="1271"/>
      <c r="AN41" s="1271"/>
      <c r="AO41" s="1271"/>
      <c r="AP41" s="1271"/>
      <c r="AQ41" s="1271"/>
      <c r="AR41" s="1271"/>
      <c r="AS41" s="1271"/>
      <c r="AT41" s="1271"/>
      <c r="AU41" s="1271"/>
      <c r="AV41" s="1271"/>
      <c r="AW41" s="1271"/>
      <c r="AX41" s="1271"/>
      <c r="AY41" s="1271"/>
      <c r="AZ41" s="1271"/>
      <c r="BA41" s="1271"/>
      <c r="BB41" s="1271"/>
      <c r="BC41" s="1271"/>
      <c r="BD41" s="1271"/>
      <c r="BE41" s="1271"/>
      <c r="BF41" s="1271"/>
      <c r="BG41" s="1271"/>
      <c r="BH41" s="1271"/>
      <c r="BI41" s="1271"/>
      <c r="BJ41" s="1271"/>
      <c r="BK41" s="1271"/>
      <c r="BL41" s="1271"/>
      <c r="BM41" s="1271"/>
      <c r="BN41" s="1271"/>
      <c r="BO41" s="1271"/>
      <c r="BP41" s="1271"/>
      <c r="BQ41" s="1271"/>
      <c r="BR41" s="1271"/>
      <c r="BS41" s="1271"/>
      <c r="BT41" s="1271"/>
      <c r="BU41" s="1271"/>
      <c r="BV41" s="1271"/>
      <c r="BW41" s="1271"/>
      <c r="BX41" s="1271"/>
      <c r="BY41" s="1271"/>
      <c r="BZ41" s="1271"/>
      <c r="CA41" s="1271"/>
      <c r="CB41" s="1271"/>
      <c r="CC41" s="1271"/>
      <c r="CD41" s="1271"/>
      <c r="CE41" s="1271"/>
      <c r="CF41" s="1271"/>
      <c r="CG41" s="1271"/>
      <c r="CH41" s="1271"/>
      <c r="CI41" s="1271"/>
      <c r="CJ41" s="1271"/>
      <c r="CK41" s="1271"/>
      <c r="CL41" s="1271"/>
      <c r="CM41" s="1271"/>
      <c r="CN41" s="1271"/>
      <c r="CO41" s="1271"/>
      <c r="CP41" s="1271"/>
      <c r="CQ41" s="1271"/>
      <c r="CR41" s="1271"/>
      <c r="CS41" s="1271"/>
      <c r="CT41" s="1271"/>
      <c r="CU41" s="1271"/>
      <c r="CV41" s="1271"/>
      <c r="CW41" s="1271"/>
      <c r="CX41" s="1271"/>
      <c r="CY41" s="1271"/>
      <c r="CZ41" s="1271"/>
      <c r="DA41" s="1271"/>
      <c r="DB41" s="1271"/>
      <c r="DC41" s="1271"/>
      <c r="DD41" s="1273"/>
    </row>
    <row r="42" spans="2:109" x14ac:dyDescent="0.15">
      <c r="B42" s="1275"/>
      <c r="G42" s="1282"/>
      <c r="I42" s="1283"/>
      <c r="J42" s="1283"/>
      <c r="K42" s="1283"/>
      <c r="AM42" s="1282"/>
      <c r="AN42" s="1282" t="s">
        <v>614</v>
      </c>
      <c r="AP42" s="1283"/>
      <c r="AQ42" s="1283"/>
      <c r="AR42" s="1283"/>
      <c r="AY42" s="1282"/>
      <c r="BA42" s="1283"/>
      <c r="BB42" s="1283"/>
      <c r="BC42" s="1283"/>
      <c r="BK42" s="1282"/>
      <c r="BM42" s="1283"/>
      <c r="BN42" s="1283"/>
      <c r="BO42" s="1283"/>
      <c r="BW42" s="1282"/>
      <c r="BY42" s="1283"/>
      <c r="BZ42" s="1283"/>
      <c r="CA42" s="1283"/>
      <c r="CI42" s="1282"/>
      <c r="CK42" s="1283"/>
      <c r="CL42" s="1283"/>
      <c r="CM42" s="1283"/>
      <c r="CU42" s="1282"/>
      <c r="CW42" s="1283"/>
      <c r="CX42" s="1283"/>
      <c r="CY42" s="1283"/>
    </row>
    <row r="43" spans="2:109" ht="13.5" customHeight="1" x14ac:dyDescent="0.15">
      <c r="B43" s="1275"/>
      <c r="AN43" s="1284" t="s">
        <v>615</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x14ac:dyDescent="0.15">
      <c r="B44" s="12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x14ac:dyDescent="0.15">
      <c r="B45" s="12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x14ac:dyDescent="0.15">
      <c r="B46" s="12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x14ac:dyDescent="0.15">
      <c r="B47" s="12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x14ac:dyDescent="0.15">
      <c r="B48" s="1275"/>
      <c r="H48" s="1293"/>
      <c r="I48" s="1293"/>
      <c r="J48" s="1293"/>
      <c r="AN48" s="1293"/>
      <c r="AO48" s="1293"/>
      <c r="AP48" s="1293"/>
      <c r="AZ48" s="1293"/>
      <c r="BA48" s="1293"/>
      <c r="BB48" s="1293"/>
      <c r="BL48" s="1293"/>
      <c r="BM48" s="1293"/>
      <c r="BN48" s="1293"/>
      <c r="BX48" s="1293"/>
      <c r="BY48" s="1293"/>
      <c r="BZ48" s="1293"/>
      <c r="CJ48" s="1293"/>
      <c r="CK48" s="1293"/>
      <c r="CL48" s="1293"/>
      <c r="CV48" s="1293"/>
      <c r="CW48" s="1293"/>
      <c r="CX48" s="1293"/>
    </row>
    <row r="49" spans="1:109" x14ac:dyDescent="0.15">
      <c r="B49" s="1275"/>
      <c r="AN49" s="1268" t="s">
        <v>616</v>
      </c>
    </row>
    <row r="50" spans="1:109" x14ac:dyDescent="0.15">
      <c r="B50" s="1275"/>
      <c r="G50" s="1294"/>
      <c r="H50" s="1294"/>
      <c r="I50" s="1294"/>
      <c r="J50" s="1294"/>
      <c r="K50" s="1295"/>
      <c r="L50" s="1295"/>
      <c r="M50" s="1296"/>
      <c r="N50" s="1296"/>
      <c r="AN50" s="1297"/>
      <c r="AO50" s="1298"/>
      <c r="AP50" s="1298"/>
      <c r="AQ50" s="1298"/>
      <c r="AR50" s="1298"/>
      <c r="AS50" s="1298"/>
      <c r="AT50" s="1298"/>
      <c r="AU50" s="1298"/>
      <c r="AV50" s="1298"/>
      <c r="AW50" s="1298"/>
      <c r="AX50" s="1298"/>
      <c r="AY50" s="1298"/>
      <c r="AZ50" s="1298"/>
      <c r="BA50" s="1298"/>
      <c r="BB50" s="1298"/>
      <c r="BC50" s="1298"/>
      <c r="BD50" s="1298"/>
      <c r="BE50" s="1298"/>
      <c r="BF50" s="1298"/>
      <c r="BG50" s="1298"/>
      <c r="BH50" s="1298"/>
      <c r="BI50" s="1298"/>
      <c r="BJ50" s="1298"/>
      <c r="BK50" s="1298"/>
      <c r="BL50" s="1298"/>
      <c r="BM50" s="1298"/>
      <c r="BN50" s="1298"/>
      <c r="BO50" s="1299"/>
      <c r="BP50" s="1300" t="s">
        <v>569</v>
      </c>
      <c r="BQ50" s="1300"/>
      <c r="BR50" s="1300"/>
      <c r="BS50" s="1300"/>
      <c r="BT50" s="1300"/>
      <c r="BU50" s="1300"/>
      <c r="BV50" s="1300"/>
      <c r="BW50" s="1300"/>
      <c r="BX50" s="1300" t="s">
        <v>570</v>
      </c>
      <c r="BY50" s="1300"/>
      <c r="BZ50" s="1300"/>
      <c r="CA50" s="1300"/>
      <c r="CB50" s="1300"/>
      <c r="CC50" s="1300"/>
      <c r="CD50" s="1300"/>
      <c r="CE50" s="1300"/>
      <c r="CF50" s="1300" t="s">
        <v>571</v>
      </c>
      <c r="CG50" s="1300"/>
      <c r="CH50" s="1300"/>
      <c r="CI50" s="1300"/>
      <c r="CJ50" s="1300"/>
      <c r="CK50" s="1300"/>
      <c r="CL50" s="1300"/>
      <c r="CM50" s="1300"/>
      <c r="CN50" s="1300" t="s">
        <v>572</v>
      </c>
      <c r="CO50" s="1300"/>
      <c r="CP50" s="1300"/>
      <c r="CQ50" s="1300"/>
      <c r="CR50" s="1300"/>
      <c r="CS50" s="1300"/>
      <c r="CT50" s="1300"/>
      <c r="CU50" s="1300"/>
      <c r="CV50" s="1300" t="s">
        <v>573</v>
      </c>
      <c r="CW50" s="1300"/>
      <c r="CX50" s="1300"/>
      <c r="CY50" s="1300"/>
      <c r="CZ50" s="1300"/>
      <c r="DA50" s="1300"/>
      <c r="DB50" s="1300"/>
      <c r="DC50" s="1300"/>
    </row>
    <row r="51" spans="1:109" ht="13.5" customHeight="1" x14ac:dyDescent="0.15">
      <c r="B51" s="1275"/>
      <c r="G51" s="1301"/>
      <c r="H51" s="1301"/>
      <c r="I51" s="1302"/>
      <c r="J51" s="1302"/>
      <c r="K51" s="1303"/>
      <c r="L51" s="1303"/>
      <c r="M51" s="1303"/>
      <c r="N51" s="1303"/>
      <c r="AM51" s="1293"/>
      <c r="AN51" s="1304" t="s">
        <v>617</v>
      </c>
      <c r="AO51" s="1304"/>
      <c r="AP51" s="1304"/>
      <c r="AQ51" s="1304"/>
      <c r="AR51" s="1304"/>
      <c r="AS51" s="1304"/>
      <c r="AT51" s="1304"/>
      <c r="AU51" s="1304"/>
      <c r="AV51" s="1304"/>
      <c r="AW51" s="1304"/>
      <c r="AX51" s="1304"/>
      <c r="AY51" s="1304"/>
      <c r="AZ51" s="1304"/>
      <c r="BA51" s="1304"/>
      <c r="BB51" s="1304" t="s">
        <v>618</v>
      </c>
      <c r="BC51" s="1304"/>
      <c r="BD51" s="1304"/>
      <c r="BE51" s="1304"/>
      <c r="BF51" s="1304"/>
      <c r="BG51" s="1304"/>
      <c r="BH51" s="1304"/>
      <c r="BI51" s="1304"/>
      <c r="BJ51" s="1304"/>
      <c r="BK51" s="1304"/>
      <c r="BL51" s="1304"/>
      <c r="BM51" s="1304"/>
      <c r="BN51" s="1304"/>
      <c r="BO51" s="1304"/>
      <c r="BP51" s="1305"/>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x14ac:dyDescent="0.15">
      <c r="B52" s="1275"/>
      <c r="G52" s="1301"/>
      <c r="H52" s="1301"/>
      <c r="I52" s="1302"/>
      <c r="J52" s="1302"/>
      <c r="K52" s="1303"/>
      <c r="L52" s="1303"/>
      <c r="M52" s="1303"/>
      <c r="N52" s="1303"/>
      <c r="AM52" s="1293"/>
      <c r="AN52" s="1304"/>
      <c r="AO52" s="1304"/>
      <c r="AP52" s="1304"/>
      <c r="AQ52" s="1304"/>
      <c r="AR52" s="1304"/>
      <c r="AS52" s="1304"/>
      <c r="AT52" s="1304"/>
      <c r="AU52" s="1304"/>
      <c r="AV52" s="1304"/>
      <c r="AW52" s="1304"/>
      <c r="AX52" s="1304"/>
      <c r="AY52" s="1304"/>
      <c r="AZ52" s="1304"/>
      <c r="BA52" s="1304"/>
      <c r="BB52" s="1304"/>
      <c r="BC52" s="1304"/>
      <c r="BD52" s="1304"/>
      <c r="BE52" s="1304"/>
      <c r="BF52" s="1304"/>
      <c r="BG52" s="1304"/>
      <c r="BH52" s="1304"/>
      <c r="BI52" s="1304"/>
      <c r="BJ52" s="1304"/>
      <c r="BK52" s="1304"/>
      <c r="BL52" s="1304"/>
      <c r="BM52" s="1304"/>
      <c r="BN52" s="1304"/>
      <c r="BO52" s="1304"/>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1283"/>
      <c r="B53" s="1275"/>
      <c r="G53" s="1301"/>
      <c r="H53" s="1301"/>
      <c r="I53" s="1294"/>
      <c r="J53" s="1294"/>
      <c r="K53" s="1303"/>
      <c r="L53" s="1303"/>
      <c r="M53" s="1303"/>
      <c r="N53" s="1303"/>
      <c r="AM53" s="1293"/>
      <c r="AN53" s="1304"/>
      <c r="AO53" s="1304"/>
      <c r="AP53" s="1304"/>
      <c r="AQ53" s="1304"/>
      <c r="AR53" s="1304"/>
      <c r="AS53" s="1304"/>
      <c r="AT53" s="1304"/>
      <c r="AU53" s="1304"/>
      <c r="AV53" s="1304"/>
      <c r="AW53" s="1304"/>
      <c r="AX53" s="1304"/>
      <c r="AY53" s="1304"/>
      <c r="AZ53" s="1304"/>
      <c r="BA53" s="1304"/>
      <c r="BB53" s="1304" t="s">
        <v>619</v>
      </c>
      <c r="BC53" s="1304"/>
      <c r="BD53" s="1304"/>
      <c r="BE53" s="1304"/>
      <c r="BF53" s="1304"/>
      <c r="BG53" s="1304"/>
      <c r="BH53" s="1304"/>
      <c r="BI53" s="1304"/>
      <c r="BJ53" s="1304"/>
      <c r="BK53" s="1304"/>
      <c r="BL53" s="1304"/>
      <c r="BM53" s="1304"/>
      <c r="BN53" s="1304"/>
      <c r="BO53" s="1304"/>
      <c r="BP53" s="1305">
        <v>53</v>
      </c>
      <c r="BQ53" s="1305"/>
      <c r="BR53" s="1305"/>
      <c r="BS53" s="1305"/>
      <c r="BT53" s="1305"/>
      <c r="BU53" s="1305"/>
      <c r="BV53" s="1305"/>
      <c r="BW53" s="1305"/>
      <c r="BX53" s="1305">
        <v>54.7</v>
      </c>
      <c r="BY53" s="1305"/>
      <c r="BZ53" s="1305"/>
      <c r="CA53" s="1305"/>
      <c r="CB53" s="1305"/>
      <c r="CC53" s="1305"/>
      <c r="CD53" s="1305"/>
      <c r="CE53" s="1305"/>
      <c r="CF53" s="1305">
        <v>56.4</v>
      </c>
      <c r="CG53" s="1305"/>
      <c r="CH53" s="1305"/>
      <c r="CI53" s="1305"/>
      <c r="CJ53" s="1305"/>
      <c r="CK53" s="1305"/>
      <c r="CL53" s="1305"/>
      <c r="CM53" s="1305"/>
      <c r="CN53" s="1305">
        <v>58</v>
      </c>
      <c r="CO53" s="1305"/>
      <c r="CP53" s="1305"/>
      <c r="CQ53" s="1305"/>
      <c r="CR53" s="1305"/>
      <c r="CS53" s="1305"/>
      <c r="CT53" s="1305"/>
      <c r="CU53" s="1305"/>
      <c r="CV53" s="1305">
        <v>59.3</v>
      </c>
      <c r="CW53" s="1305"/>
      <c r="CX53" s="1305"/>
      <c r="CY53" s="1305"/>
      <c r="CZ53" s="1305"/>
      <c r="DA53" s="1305"/>
      <c r="DB53" s="1305"/>
      <c r="DC53" s="1305"/>
    </row>
    <row r="54" spans="1:109" x14ac:dyDescent="0.15">
      <c r="A54" s="1283"/>
      <c r="B54" s="1275"/>
      <c r="G54" s="1301"/>
      <c r="H54" s="1301"/>
      <c r="I54" s="1294"/>
      <c r="J54" s="1294"/>
      <c r="K54" s="1303"/>
      <c r="L54" s="1303"/>
      <c r="M54" s="1303"/>
      <c r="N54" s="1303"/>
      <c r="AM54" s="1293"/>
      <c r="AN54" s="1304"/>
      <c r="AO54" s="1304"/>
      <c r="AP54" s="1304"/>
      <c r="AQ54" s="1304"/>
      <c r="AR54" s="1304"/>
      <c r="AS54" s="1304"/>
      <c r="AT54" s="1304"/>
      <c r="AU54" s="1304"/>
      <c r="AV54" s="1304"/>
      <c r="AW54" s="1304"/>
      <c r="AX54" s="1304"/>
      <c r="AY54" s="1304"/>
      <c r="AZ54" s="1304"/>
      <c r="BA54" s="1304"/>
      <c r="BB54" s="1304"/>
      <c r="BC54" s="1304"/>
      <c r="BD54" s="1304"/>
      <c r="BE54" s="1304"/>
      <c r="BF54" s="1304"/>
      <c r="BG54" s="1304"/>
      <c r="BH54" s="1304"/>
      <c r="BI54" s="1304"/>
      <c r="BJ54" s="1304"/>
      <c r="BK54" s="1304"/>
      <c r="BL54" s="1304"/>
      <c r="BM54" s="1304"/>
      <c r="BN54" s="1304"/>
      <c r="BO54" s="1304"/>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1283"/>
      <c r="B55" s="1275"/>
      <c r="G55" s="1294"/>
      <c r="H55" s="1294"/>
      <c r="I55" s="1294"/>
      <c r="J55" s="1294"/>
      <c r="K55" s="1303"/>
      <c r="L55" s="1303"/>
      <c r="M55" s="1303"/>
      <c r="N55" s="1303"/>
      <c r="AN55" s="1300" t="s">
        <v>620</v>
      </c>
      <c r="AO55" s="1300"/>
      <c r="AP55" s="1300"/>
      <c r="AQ55" s="1300"/>
      <c r="AR55" s="1300"/>
      <c r="AS55" s="1300"/>
      <c r="AT55" s="1300"/>
      <c r="AU55" s="1300"/>
      <c r="AV55" s="1300"/>
      <c r="AW55" s="1300"/>
      <c r="AX55" s="1300"/>
      <c r="AY55" s="1300"/>
      <c r="AZ55" s="1300"/>
      <c r="BA55" s="1300"/>
      <c r="BB55" s="1304" t="s">
        <v>618</v>
      </c>
      <c r="BC55" s="1304"/>
      <c r="BD55" s="1304"/>
      <c r="BE55" s="1304"/>
      <c r="BF55" s="1304"/>
      <c r="BG55" s="1304"/>
      <c r="BH55" s="1304"/>
      <c r="BI55" s="1304"/>
      <c r="BJ55" s="1304"/>
      <c r="BK55" s="1304"/>
      <c r="BL55" s="1304"/>
      <c r="BM55" s="1304"/>
      <c r="BN55" s="1304"/>
      <c r="BO55" s="1304"/>
      <c r="BP55" s="1305">
        <v>32.799999999999997</v>
      </c>
      <c r="BQ55" s="1305"/>
      <c r="BR55" s="1305"/>
      <c r="BS55" s="1305"/>
      <c r="BT55" s="1305"/>
      <c r="BU55" s="1305"/>
      <c r="BV55" s="1305"/>
      <c r="BW55" s="1305"/>
      <c r="BX55" s="1305">
        <v>54.6</v>
      </c>
      <c r="BY55" s="1305"/>
      <c r="BZ55" s="1305"/>
      <c r="CA55" s="1305"/>
      <c r="CB55" s="1305"/>
      <c r="CC55" s="1305"/>
      <c r="CD55" s="1305"/>
      <c r="CE55" s="1305"/>
      <c r="CF55" s="1305">
        <v>53.2</v>
      </c>
      <c r="CG55" s="1305"/>
      <c r="CH55" s="1305"/>
      <c r="CI55" s="1305"/>
      <c r="CJ55" s="1305"/>
      <c r="CK55" s="1305"/>
      <c r="CL55" s="1305"/>
      <c r="CM55" s="1305"/>
      <c r="CN55" s="1305">
        <v>47.9</v>
      </c>
      <c r="CO55" s="1305"/>
      <c r="CP55" s="1305"/>
      <c r="CQ55" s="1305"/>
      <c r="CR55" s="1305"/>
      <c r="CS55" s="1305"/>
      <c r="CT55" s="1305"/>
      <c r="CU55" s="1305"/>
      <c r="CV55" s="1305">
        <v>49</v>
      </c>
      <c r="CW55" s="1305"/>
      <c r="CX55" s="1305"/>
      <c r="CY55" s="1305"/>
      <c r="CZ55" s="1305"/>
      <c r="DA55" s="1305"/>
      <c r="DB55" s="1305"/>
      <c r="DC55" s="1305"/>
    </row>
    <row r="56" spans="1:109" x14ac:dyDescent="0.15">
      <c r="A56" s="1283"/>
      <c r="B56" s="1275"/>
      <c r="G56" s="1294"/>
      <c r="H56" s="1294"/>
      <c r="I56" s="1294"/>
      <c r="J56" s="1294"/>
      <c r="K56" s="1303"/>
      <c r="L56" s="1303"/>
      <c r="M56" s="1303"/>
      <c r="N56" s="1303"/>
      <c r="AN56" s="1300"/>
      <c r="AO56" s="1300"/>
      <c r="AP56" s="1300"/>
      <c r="AQ56" s="1300"/>
      <c r="AR56" s="1300"/>
      <c r="AS56" s="1300"/>
      <c r="AT56" s="1300"/>
      <c r="AU56" s="1300"/>
      <c r="AV56" s="1300"/>
      <c r="AW56" s="1300"/>
      <c r="AX56" s="1300"/>
      <c r="AY56" s="1300"/>
      <c r="AZ56" s="1300"/>
      <c r="BA56" s="1300"/>
      <c r="BB56" s="1304"/>
      <c r="BC56" s="1304"/>
      <c r="BD56" s="1304"/>
      <c r="BE56" s="1304"/>
      <c r="BF56" s="1304"/>
      <c r="BG56" s="1304"/>
      <c r="BH56" s="1304"/>
      <c r="BI56" s="1304"/>
      <c r="BJ56" s="1304"/>
      <c r="BK56" s="1304"/>
      <c r="BL56" s="1304"/>
      <c r="BM56" s="1304"/>
      <c r="BN56" s="1304"/>
      <c r="BO56" s="1304"/>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1283" customFormat="1" x14ac:dyDescent="0.15">
      <c r="B57" s="1306"/>
      <c r="G57" s="1294"/>
      <c r="H57" s="1294"/>
      <c r="I57" s="1307"/>
      <c r="J57" s="1307"/>
      <c r="K57" s="1303"/>
      <c r="L57" s="1303"/>
      <c r="M57" s="1303"/>
      <c r="N57" s="1303"/>
      <c r="AM57" s="1268"/>
      <c r="AN57" s="1300"/>
      <c r="AO57" s="1300"/>
      <c r="AP57" s="1300"/>
      <c r="AQ57" s="1300"/>
      <c r="AR57" s="1300"/>
      <c r="AS57" s="1300"/>
      <c r="AT57" s="1300"/>
      <c r="AU57" s="1300"/>
      <c r="AV57" s="1300"/>
      <c r="AW57" s="1300"/>
      <c r="AX57" s="1300"/>
      <c r="AY57" s="1300"/>
      <c r="AZ57" s="1300"/>
      <c r="BA57" s="1300"/>
      <c r="BB57" s="1304" t="s">
        <v>619</v>
      </c>
      <c r="BC57" s="1304"/>
      <c r="BD57" s="1304"/>
      <c r="BE57" s="1304"/>
      <c r="BF57" s="1304"/>
      <c r="BG57" s="1304"/>
      <c r="BH57" s="1304"/>
      <c r="BI57" s="1304"/>
      <c r="BJ57" s="1304"/>
      <c r="BK57" s="1304"/>
      <c r="BL57" s="1304"/>
      <c r="BM57" s="1304"/>
      <c r="BN57" s="1304"/>
      <c r="BO57" s="1304"/>
      <c r="BP57" s="1305">
        <v>58.6</v>
      </c>
      <c r="BQ57" s="1305"/>
      <c r="BR57" s="1305"/>
      <c r="BS57" s="1305"/>
      <c r="BT57" s="1305"/>
      <c r="BU57" s="1305"/>
      <c r="BV57" s="1305"/>
      <c r="BW57" s="1305"/>
      <c r="BX57" s="1305">
        <v>58.3</v>
      </c>
      <c r="BY57" s="1305"/>
      <c r="BZ57" s="1305"/>
      <c r="CA57" s="1305"/>
      <c r="CB57" s="1305"/>
      <c r="CC57" s="1305"/>
      <c r="CD57" s="1305"/>
      <c r="CE57" s="1305"/>
      <c r="CF57" s="1305">
        <v>59.6</v>
      </c>
      <c r="CG57" s="1305"/>
      <c r="CH57" s="1305"/>
      <c r="CI57" s="1305"/>
      <c r="CJ57" s="1305"/>
      <c r="CK57" s="1305"/>
      <c r="CL57" s="1305"/>
      <c r="CM57" s="1305"/>
      <c r="CN57" s="1305">
        <v>60.7</v>
      </c>
      <c r="CO57" s="1305"/>
      <c r="CP57" s="1305"/>
      <c r="CQ57" s="1305"/>
      <c r="CR57" s="1305"/>
      <c r="CS57" s="1305"/>
      <c r="CT57" s="1305"/>
      <c r="CU57" s="1305"/>
      <c r="CV57" s="1305">
        <v>62</v>
      </c>
      <c r="CW57" s="1305"/>
      <c r="CX57" s="1305"/>
      <c r="CY57" s="1305"/>
      <c r="CZ57" s="1305"/>
      <c r="DA57" s="1305"/>
      <c r="DB57" s="1305"/>
      <c r="DC57" s="1305"/>
      <c r="DD57" s="1308"/>
      <c r="DE57" s="1306"/>
    </row>
    <row r="58" spans="1:109" s="1283" customFormat="1" x14ac:dyDescent="0.15">
      <c r="A58" s="1268"/>
      <c r="B58" s="1306"/>
      <c r="G58" s="1294"/>
      <c r="H58" s="1294"/>
      <c r="I58" s="1307"/>
      <c r="J58" s="1307"/>
      <c r="K58" s="1303"/>
      <c r="L58" s="1303"/>
      <c r="M58" s="1303"/>
      <c r="N58" s="1303"/>
      <c r="AM58" s="1268"/>
      <c r="AN58" s="1300"/>
      <c r="AO58" s="1300"/>
      <c r="AP58" s="1300"/>
      <c r="AQ58" s="1300"/>
      <c r="AR58" s="1300"/>
      <c r="AS58" s="1300"/>
      <c r="AT58" s="1300"/>
      <c r="AU58" s="1300"/>
      <c r="AV58" s="1300"/>
      <c r="AW58" s="1300"/>
      <c r="AX58" s="1300"/>
      <c r="AY58" s="1300"/>
      <c r="AZ58" s="1300"/>
      <c r="BA58" s="1300"/>
      <c r="BB58" s="1304"/>
      <c r="BC58" s="1304"/>
      <c r="BD58" s="1304"/>
      <c r="BE58" s="1304"/>
      <c r="BF58" s="1304"/>
      <c r="BG58" s="1304"/>
      <c r="BH58" s="1304"/>
      <c r="BI58" s="1304"/>
      <c r="BJ58" s="1304"/>
      <c r="BK58" s="1304"/>
      <c r="BL58" s="1304"/>
      <c r="BM58" s="1304"/>
      <c r="BN58" s="1304"/>
      <c r="BO58" s="1304"/>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1308"/>
      <c r="DE58" s="1306"/>
    </row>
    <row r="59" spans="1:109" s="1283" customFormat="1" x14ac:dyDescent="0.15">
      <c r="A59" s="1268"/>
      <c r="B59" s="1306"/>
      <c r="K59" s="1309"/>
      <c r="L59" s="1309"/>
      <c r="M59" s="1309"/>
      <c r="N59" s="1309"/>
      <c r="AQ59" s="1309"/>
      <c r="AR59" s="1309"/>
      <c r="AS59" s="1309"/>
      <c r="AT59" s="1309"/>
      <c r="BC59" s="1309"/>
      <c r="BD59" s="1309"/>
      <c r="BE59" s="1309"/>
      <c r="BF59" s="1309"/>
      <c r="BO59" s="1309"/>
      <c r="BP59" s="1309"/>
      <c r="BQ59" s="1309"/>
      <c r="BR59" s="1309"/>
      <c r="CA59" s="1309"/>
      <c r="CB59" s="1309"/>
      <c r="CC59" s="1309"/>
      <c r="CD59" s="1309"/>
      <c r="CM59" s="1309"/>
      <c r="CN59" s="1309"/>
      <c r="CO59" s="1309"/>
      <c r="CP59" s="1309"/>
      <c r="CY59" s="1309"/>
      <c r="CZ59" s="1309"/>
      <c r="DA59" s="1309"/>
      <c r="DB59" s="1309"/>
      <c r="DC59" s="1309"/>
      <c r="DD59" s="1308"/>
      <c r="DE59" s="1306"/>
    </row>
    <row r="60" spans="1:109" s="1283" customFormat="1" x14ac:dyDescent="0.15">
      <c r="A60" s="1268"/>
      <c r="B60" s="1306"/>
      <c r="K60" s="1309"/>
      <c r="L60" s="1309"/>
      <c r="M60" s="1309"/>
      <c r="N60" s="1309"/>
      <c r="AQ60" s="1309"/>
      <c r="AR60" s="1309"/>
      <c r="AS60" s="1309"/>
      <c r="AT60" s="1309"/>
      <c r="BC60" s="1309"/>
      <c r="BD60" s="1309"/>
      <c r="BE60" s="1309"/>
      <c r="BF60" s="1309"/>
      <c r="BO60" s="1309"/>
      <c r="BP60" s="1309"/>
      <c r="BQ60" s="1309"/>
      <c r="BR60" s="1309"/>
      <c r="CA60" s="1309"/>
      <c r="CB60" s="1309"/>
      <c r="CC60" s="1309"/>
      <c r="CD60" s="1309"/>
      <c r="CM60" s="1309"/>
      <c r="CN60" s="1309"/>
      <c r="CO60" s="1309"/>
      <c r="CP60" s="1309"/>
      <c r="CY60" s="1309"/>
      <c r="CZ60" s="1309"/>
      <c r="DA60" s="1309"/>
      <c r="DB60" s="1309"/>
      <c r="DC60" s="1309"/>
      <c r="DD60" s="1308"/>
      <c r="DE60" s="1306"/>
    </row>
    <row r="61" spans="1:109" s="1283" customFormat="1" x14ac:dyDescent="0.15">
      <c r="A61" s="1268"/>
      <c r="B61" s="1310"/>
      <c r="C61" s="1311"/>
      <c r="D61" s="1311"/>
      <c r="E61" s="1311"/>
      <c r="F61" s="1311"/>
      <c r="G61" s="1311"/>
      <c r="H61" s="1311"/>
      <c r="I61" s="1311"/>
      <c r="J61" s="1311"/>
      <c r="K61" s="1311"/>
      <c r="L61" s="1311"/>
      <c r="M61" s="1312"/>
      <c r="N61" s="1312"/>
      <c r="O61" s="1311"/>
      <c r="P61" s="1311"/>
      <c r="Q61" s="1311"/>
      <c r="R61" s="1311"/>
      <c r="S61" s="1311"/>
      <c r="T61" s="1311"/>
      <c r="U61" s="1311"/>
      <c r="V61" s="1311"/>
      <c r="W61" s="1311"/>
      <c r="X61" s="1311"/>
      <c r="Y61" s="1311"/>
      <c r="Z61" s="1311"/>
      <c r="AA61" s="1311"/>
      <c r="AB61" s="1311"/>
      <c r="AC61" s="1311"/>
      <c r="AD61" s="1311"/>
      <c r="AE61" s="1311"/>
      <c r="AF61" s="1311"/>
      <c r="AG61" s="1311"/>
      <c r="AH61" s="1311"/>
      <c r="AI61" s="1311"/>
      <c r="AJ61" s="1311"/>
      <c r="AK61" s="1311"/>
      <c r="AL61" s="1311"/>
      <c r="AM61" s="1311"/>
      <c r="AN61" s="1311"/>
      <c r="AO61" s="1311"/>
      <c r="AP61" s="1311"/>
      <c r="AQ61" s="1311"/>
      <c r="AR61" s="1311"/>
      <c r="AS61" s="1312"/>
      <c r="AT61" s="1312"/>
      <c r="AU61" s="1311"/>
      <c r="AV61" s="1311"/>
      <c r="AW61" s="1311"/>
      <c r="AX61" s="1311"/>
      <c r="AY61" s="1311"/>
      <c r="AZ61" s="1311"/>
      <c r="BA61" s="1311"/>
      <c r="BB61" s="1311"/>
      <c r="BC61" s="1311"/>
      <c r="BD61" s="1311"/>
      <c r="BE61" s="1312"/>
      <c r="BF61" s="1312"/>
      <c r="BG61" s="1311"/>
      <c r="BH61" s="1311"/>
      <c r="BI61" s="1311"/>
      <c r="BJ61" s="1311"/>
      <c r="BK61" s="1311"/>
      <c r="BL61" s="1311"/>
      <c r="BM61" s="1311"/>
      <c r="BN61" s="1311"/>
      <c r="BO61" s="1311"/>
      <c r="BP61" s="1311"/>
      <c r="BQ61" s="1312"/>
      <c r="BR61" s="1312"/>
      <c r="BS61" s="1311"/>
      <c r="BT61" s="1311"/>
      <c r="BU61" s="1311"/>
      <c r="BV61" s="1311"/>
      <c r="BW61" s="1311"/>
      <c r="BX61" s="1311"/>
      <c r="BY61" s="1311"/>
      <c r="BZ61" s="1311"/>
      <c r="CA61" s="1311"/>
      <c r="CB61" s="1311"/>
      <c r="CC61" s="1312"/>
      <c r="CD61" s="1312"/>
      <c r="CE61" s="1311"/>
      <c r="CF61" s="1311"/>
      <c r="CG61" s="1311"/>
      <c r="CH61" s="1311"/>
      <c r="CI61" s="1311"/>
      <c r="CJ61" s="1311"/>
      <c r="CK61" s="1311"/>
      <c r="CL61" s="1311"/>
      <c r="CM61" s="1311"/>
      <c r="CN61" s="1311"/>
      <c r="CO61" s="1312"/>
      <c r="CP61" s="1312"/>
      <c r="CQ61" s="1311"/>
      <c r="CR61" s="1311"/>
      <c r="CS61" s="1311"/>
      <c r="CT61" s="1311"/>
      <c r="CU61" s="1311"/>
      <c r="CV61" s="1311"/>
      <c r="CW61" s="1311"/>
      <c r="CX61" s="1311"/>
      <c r="CY61" s="1311"/>
      <c r="CZ61" s="1311"/>
      <c r="DA61" s="1312"/>
      <c r="DB61" s="1312"/>
      <c r="DC61" s="1312"/>
      <c r="DD61" s="1313"/>
      <c r="DE61" s="1306"/>
    </row>
    <row r="62" spans="1:109" x14ac:dyDescent="0.15">
      <c r="B62" s="1280"/>
      <c r="C62" s="1280"/>
      <c r="D62" s="1280"/>
      <c r="E62" s="1280"/>
      <c r="F62" s="1280"/>
      <c r="G62" s="1280"/>
      <c r="H62" s="1280"/>
      <c r="I62" s="1280"/>
      <c r="J62" s="1280"/>
      <c r="K62" s="1280"/>
      <c r="L62" s="1280"/>
      <c r="M62" s="1280"/>
      <c r="N62" s="1280"/>
      <c r="O62" s="1280"/>
      <c r="P62" s="1280"/>
      <c r="Q62" s="1280"/>
      <c r="R62" s="1280"/>
      <c r="S62" s="1280"/>
      <c r="T62" s="1280"/>
      <c r="U62" s="1280"/>
      <c r="V62" s="1280"/>
      <c r="W62" s="1280"/>
      <c r="X62" s="1280"/>
      <c r="Y62" s="1280"/>
      <c r="Z62" s="1280"/>
      <c r="AA62" s="1280"/>
      <c r="AB62" s="1280"/>
      <c r="AC62" s="1280"/>
      <c r="AD62" s="1280"/>
      <c r="AE62" s="1280"/>
      <c r="AF62" s="1280"/>
      <c r="AG62" s="1280"/>
      <c r="AH62" s="1280"/>
      <c r="AI62" s="1280"/>
      <c r="AJ62" s="1280"/>
      <c r="AK62" s="1280"/>
      <c r="AL62" s="1280"/>
      <c r="AM62" s="1280"/>
      <c r="AN62" s="1280"/>
      <c r="AO62" s="1280"/>
      <c r="AP62" s="1280"/>
      <c r="AQ62" s="1280"/>
      <c r="AR62" s="1280"/>
      <c r="AS62" s="1280"/>
      <c r="AT62" s="1280"/>
      <c r="AU62" s="1280"/>
      <c r="AV62" s="1280"/>
      <c r="AW62" s="1280"/>
      <c r="AX62" s="1280"/>
      <c r="AY62" s="1280"/>
      <c r="AZ62" s="1280"/>
      <c r="BA62" s="1280"/>
      <c r="BB62" s="1280"/>
      <c r="BC62" s="1280"/>
      <c r="BD62" s="1280"/>
      <c r="BE62" s="1280"/>
      <c r="BF62" s="1280"/>
      <c r="BG62" s="1280"/>
      <c r="BH62" s="1280"/>
      <c r="BI62" s="1280"/>
      <c r="BJ62" s="1280"/>
      <c r="BK62" s="1280"/>
      <c r="BL62" s="1280"/>
      <c r="BM62" s="1280"/>
      <c r="BN62" s="1280"/>
      <c r="BO62" s="1280"/>
      <c r="BP62" s="1280"/>
      <c r="BQ62" s="1280"/>
      <c r="BR62" s="1280"/>
      <c r="BS62" s="1280"/>
      <c r="BT62" s="1280"/>
      <c r="BU62" s="1280"/>
      <c r="BV62" s="1280"/>
      <c r="BW62" s="1280"/>
      <c r="BX62" s="1280"/>
      <c r="BY62" s="1280"/>
      <c r="BZ62" s="1280"/>
      <c r="CA62" s="1280"/>
      <c r="CB62" s="1280"/>
      <c r="CC62" s="1280"/>
      <c r="CD62" s="1280"/>
      <c r="CE62" s="1280"/>
      <c r="CF62" s="1280"/>
      <c r="CG62" s="1280"/>
      <c r="CH62" s="1280"/>
      <c r="CI62" s="1280"/>
      <c r="CJ62" s="1280"/>
      <c r="CK62" s="1280"/>
      <c r="CL62" s="1280"/>
      <c r="CM62" s="1280"/>
      <c r="CN62" s="1280"/>
      <c r="CO62" s="1280"/>
      <c r="CP62" s="1280"/>
      <c r="CQ62" s="1280"/>
      <c r="CR62" s="1280"/>
      <c r="CS62" s="1280"/>
      <c r="CT62" s="1280"/>
      <c r="CU62" s="1280"/>
      <c r="CV62" s="1280"/>
      <c r="CW62" s="1280"/>
      <c r="CX62" s="1280"/>
      <c r="CY62" s="1280"/>
      <c r="CZ62" s="1280"/>
      <c r="DA62" s="1280"/>
      <c r="DB62" s="1280"/>
      <c r="DC62" s="1280"/>
      <c r="DD62" s="1280"/>
      <c r="DE62" s="1268"/>
    </row>
    <row r="63" spans="1:109" ht="17.25" x14ac:dyDescent="0.15">
      <c r="B63" s="1314" t="s">
        <v>621</v>
      </c>
    </row>
    <row r="64" spans="1:109" x14ac:dyDescent="0.15">
      <c r="B64" s="1275"/>
      <c r="G64" s="1282"/>
      <c r="I64" s="1315"/>
      <c r="J64" s="1315"/>
      <c r="K64" s="1315"/>
      <c r="L64" s="1315"/>
      <c r="M64" s="1315"/>
      <c r="N64" s="1316"/>
      <c r="AM64" s="1282"/>
      <c r="AN64" s="1282" t="s">
        <v>614</v>
      </c>
      <c r="AP64" s="1283"/>
      <c r="AQ64" s="1283"/>
      <c r="AR64" s="1283"/>
      <c r="AY64" s="1282"/>
      <c r="BA64" s="1283"/>
      <c r="BB64" s="1283"/>
      <c r="BC64" s="1283"/>
      <c r="BK64" s="1282"/>
      <c r="BM64" s="1283"/>
      <c r="BN64" s="1283"/>
      <c r="BO64" s="1283"/>
      <c r="BW64" s="1282"/>
      <c r="BY64" s="1283"/>
      <c r="BZ64" s="1283"/>
      <c r="CA64" s="1283"/>
      <c r="CI64" s="1282"/>
      <c r="CK64" s="1283"/>
      <c r="CL64" s="1283"/>
      <c r="CM64" s="1283"/>
      <c r="CU64" s="1282"/>
      <c r="CW64" s="1283"/>
      <c r="CX64" s="1283"/>
      <c r="CY64" s="1283"/>
    </row>
    <row r="65" spans="2:107" x14ac:dyDescent="0.15">
      <c r="B65" s="1275"/>
      <c r="AN65" s="1284" t="s">
        <v>622</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x14ac:dyDescent="0.15">
      <c r="B66" s="12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x14ac:dyDescent="0.15">
      <c r="B67" s="12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x14ac:dyDescent="0.15">
      <c r="B68" s="12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x14ac:dyDescent="0.15">
      <c r="B69" s="12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x14ac:dyDescent="0.15">
      <c r="B70" s="1275"/>
      <c r="H70" s="1317"/>
      <c r="I70" s="1317"/>
      <c r="J70" s="1318"/>
      <c r="K70" s="1318"/>
      <c r="L70" s="1319"/>
      <c r="M70" s="1318"/>
      <c r="N70" s="1319"/>
      <c r="AN70" s="1293"/>
      <c r="AO70" s="1293"/>
      <c r="AP70" s="1293"/>
      <c r="AZ70" s="1293"/>
      <c r="BA70" s="1293"/>
      <c r="BB70" s="1293"/>
      <c r="BL70" s="1293"/>
      <c r="BM70" s="1293"/>
      <c r="BN70" s="1293"/>
      <c r="BX70" s="1293"/>
      <c r="BY70" s="1293"/>
      <c r="BZ70" s="1293"/>
      <c r="CJ70" s="1293"/>
      <c r="CK70" s="1293"/>
      <c r="CL70" s="1293"/>
      <c r="CV70" s="1293"/>
      <c r="CW70" s="1293"/>
      <c r="CX70" s="1293"/>
    </row>
    <row r="71" spans="2:107" x14ac:dyDescent="0.15">
      <c r="B71" s="1275"/>
      <c r="G71" s="1320"/>
      <c r="I71" s="1321"/>
      <c r="J71" s="1318"/>
      <c r="K71" s="1318"/>
      <c r="L71" s="1319"/>
      <c r="M71" s="1318"/>
      <c r="N71" s="1319"/>
      <c r="AM71" s="1320"/>
      <c r="AN71" s="1268" t="s">
        <v>616</v>
      </c>
    </row>
    <row r="72" spans="2:107" x14ac:dyDescent="0.15">
      <c r="B72" s="1275"/>
      <c r="G72" s="1294"/>
      <c r="H72" s="1294"/>
      <c r="I72" s="1294"/>
      <c r="J72" s="1294"/>
      <c r="K72" s="1295"/>
      <c r="L72" s="1295"/>
      <c r="M72" s="1296"/>
      <c r="N72" s="1296"/>
      <c r="AN72" s="1297"/>
      <c r="AO72" s="1298"/>
      <c r="AP72" s="1298"/>
      <c r="AQ72" s="1298"/>
      <c r="AR72" s="1298"/>
      <c r="AS72" s="1298"/>
      <c r="AT72" s="1298"/>
      <c r="AU72" s="1298"/>
      <c r="AV72" s="1298"/>
      <c r="AW72" s="1298"/>
      <c r="AX72" s="1298"/>
      <c r="AY72" s="1298"/>
      <c r="AZ72" s="1298"/>
      <c r="BA72" s="1298"/>
      <c r="BB72" s="1298"/>
      <c r="BC72" s="1298"/>
      <c r="BD72" s="1298"/>
      <c r="BE72" s="1298"/>
      <c r="BF72" s="1298"/>
      <c r="BG72" s="1298"/>
      <c r="BH72" s="1298"/>
      <c r="BI72" s="1298"/>
      <c r="BJ72" s="1298"/>
      <c r="BK72" s="1298"/>
      <c r="BL72" s="1298"/>
      <c r="BM72" s="1298"/>
      <c r="BN72" s="1298"/>
      <c r="BO72" s="1299"/>
      <c r="BP72" s="1300" t="s">
        <v>569</v>
      </c>
      <c r="BQ72" s="1300"/>
      <c r="BR72" s="1300"/>
      <c r="BS72" s="1300"/>
      <c r="BT72" s="1300"/>
      <c r="BU72" s="1300"/>
      <c r="BV72" s="1300"/>
      <c r="BW72" s="1300"/>
      <c r="BX72" s="1300" t="s">
        <v>570</v>
      </c>
      <c r="BY72" s="1300"/>
      <c r="BZ72" s="1300"/>
      <c r="CA72" s="1300"/>
      <c r="CB72" s="1300"/>
      <c r="CC72" s="1300"/>
      <c r="CD72" s="1300"/>
      <c r="CE72" s="1300"/>
      <c r="CF72" s="1300" t="s">
        <v>571</v>
      </c>
      <c r="CG72" s="1300"/>
      <c r="CH72" s="1300"/>
      <c r="CI72" s="1300"/>
      <c r="CJ72" s="1300"/>
      <c r="CK72" s="1300"/>
      <c r="CL72" s="1300"/>
      <c r="CM72" s="1300"/>
      <c r="CN72" s="1300" t="s">
        <v>572</v>
      </c>
      <c r="CO72" s="1300"/>
      <c r="CP72" s="1300"/>
      <c r="CQ72" s="1300"/>
      <c r="CR72" s="1300"/>
      <c r="CS72" s="1300"/>
      <c r="CT72" s="1300"/>
      <c r="CU72" s="1300"/>
      <c r="CV72" s="1300" t="s">
        <v>573</v>
      </c>
      <c r="CW72" s="1300"/>
      <c r="CX72" s="1300"/>
      <c r="CY72" s="1300"/>
      <c r="CZ72" s="1300"/>
      <c r="DA72" s="1300"/>
      <c r="DB72" s="1300"/>
      <c r="DC72" s="1300"/>
    </row>
    <row r="73" spans="2:107" x14ac:dyDescent="0.15">
      <c r="B73" s="1275"/>
      <c r="G73" s="1301"/>
      <c r="H73" s="1301"/>
      <c r="I73" s="1301"/>
      <c r="J73" s="1301"/>
      <c r="K73" s="1322"/>
      <c r="L73" s="1322"/>
      <c r="M73" s="1322"/>
      <c r="N73" s="1322"/>
      <c r="AM73" s="1293"/>
      <c r="AN73" s="1304" t="s">
        <v>617</v>
      </c>
      <c r="AO73" s="1304"/>
      <c r="AP73" s="1304"/>
      <c r="AQ73" s="1304"/>
      <c r="AR73" s="1304"/>
      <c r="AS73" s="1304"/>
      <c r="AT73" s="1304"/>
      <c r="AU73" s="1304"/>
      <c r="AV73" s="1304"/>
      <c r="AW73" s="1304"/>
      <c r="AX73" s="1304"/>
      <c r="AY73" s="1304"/>
      <c r="AZ73" s="1304"/>
      <c r="BA73" s="1304"/>
      <c r="BB73" s="1304" t="s">
        <v>618</v>
      </c>
      <c r="BC73" s="1304"/>
      <c r="BD73" s="1304"/>
      <c r="BE73" s="1304"/>
      <c r="BF73" s="1304"/>
      <c r="BG73" s="1304"/>
      <c r="BH73" s="1304"/>
      <c r="BI73" s="1304"/>
      <c r="BJ73" s="1304"/>
      <c r="BK73" s="1304"/>
      <c r="BL73" s="1304"/>
      <c r="BM73" s="1304"/>
      <c r="BN73" s="1304"/>
      <c r="BO73" s="1304"/>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1275"/>
      <c r="G74" s="1301"/>
      <c r="H74" s="1301"/>
      <c r="I74" s="1301"/>
      <c r="J74" s="1301"/>
      <c r="K74" s="1322"/>
      <c r="L74" s="1322"/>
      <c r="M74" s="1322"/>
      <c r="N74" s="1322"/>
      <c r="AM74" s="1293"/>
      <c r="AN74" s="1304"/>
      <c r="AO74" s="1304"/>
      <c r="AP74" s="1304"/>
      <c r="AQ74" s="1304"/>
      <c r="AR74" s="1304"/>
      <c r="AS74" s="1304"/>
      <c r="AT74" s="1304"/>
      <c r="AU74" s="1304"/>
      <c r="AV74" s="1304"/>
      <c r="AW74" s="1304"/>
      <c r="AX74" s="1304"/>
      <c r="AY74" s="1304"/>
      <c r="AZ74" s="1304"/>
      <c r="BA74" s="1304"/>
      <c r="BB74" s="1304"/>
      <c r="BC74" s="1304"/>
      <c r="BD74" s="1304"/>
      <c r="BE74" s="1304"/>
      <c r="BF74" s="1304"/>
      <c r="BG74" s="1304"/>
      <c r="BH74" s="1304"/>
      <c r="BI74" s="1304"/>
      <c r="BJ74" s="1304"/>
      <c r="BK74" s="1304"/>
      <c r="BL74" s="1304"/>
      <c r="BM74" s="1304"/>
      <c r="BN74" s="1304"/>
      <c r="BO74" s="1304"/>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1275"/>
      <c r="G75" s="1301"/>
      <c r="H75" s="1301"/>
      <c r="I75" s="1294"/>
      <c r="J75" s="1294"/>
      <c r="K75" s="1303"/>
      <c r="L75" s="1303"/>
      <c r="M75" s="1303"/>
      <c r="N75" s="1303"/>
      <c r="AM75" s="1293"/>
      <c r="AN75" s="1304"/>
      <c r="AO75" s="1304"/>
      <c r="AP75" s="1304"/>
      <c r="AQ75" s="1304"/>
      <c r="AR75" s="1304"/>
      <c r="AS75" s="1304"/>
      <c r="AT75" s="1304"/>
      <c r="AU75" s="1304"/>
      <c r="AV75" s="1304"/>
      <c r="AW75" s="1304"/>
      <c r="AX75" s="1304"/>
      <c r="AY75" s="1304"/>
      <c r="AZ75" s="1304"/>
      <c r="BA75" s="1304"/>
      <c r="BB75" s="1304" t="s">
        <v>623</v>
      </c>
      <c r="BC75" s="1304"/>
      <c r="BD75" s="1304"/>
      <c r="BE75" s="1304"/>
      <c r="BF75" s="1304"/>
      <c r="BG75" s="1304"/>
      <c r="BH75" s="1304"/>
      <c r="BI75" s="1304"/>
      <c r="BJ75" s="1304"/>
      <c r="BK75" s="1304"/>
      <c r="BL75" s="1304"/>
      <c r="BM75" s="1304"/>
      <c r="BN75" s="1304"/>
      <c r="BO75" s="1304"/>
      <c r="BP75" s="1305">
        <v>9.1999999999999993</v>
      </c>
      <c r="BQ75" s="1305"/>
      <c r="BR75" s="1305"/>
      <c r="BS75" s="1305"/>
      <c r="BT75" s="1305"/>
      <c r="BU75" s="1305"/>
      <c r="BV75" s="1305"/>
      <c r="BW75" s="1305"/>
      <c r="BX75" s="1305">
        <v>7.3</v>
      </c>
      <c r="BY75" s="1305"/>
      <c r="BZ75" s="1305"/>
      <c r="CA75" s="1305"/>
      <c r="CB75" s="1305"/>
      <c r="CC75" s="1305"/>
      <c r="CD75" s="1305"/>
      <c r="CE75" s="1305"/>
      <c r="CF75" s="1305">
        <v>4.4000000000000004</v>
      </c>
      <c r="CG75" s="1305"/>
      <c r="CH75" s="1305"/>
      <c r="CI75" s="1305"/>
      <c r="CJ75" s="1305"/>
      <c r="CK75" s="1305"/>
      <c r="CL75" s="1305"/>
      <c r="CM75" s="1305"/>
      <c r="CN75" s="1305">
        <v>0.8</v>
      </c>
      <c r="CO75" s="1305"/>
      <c r="CP75" s="1305"/>
      <c r="CQ75" s="1305"/>
      <c r="CR75" s="1305"/>
      <c r="CS75" s="1305"/>
      <c r="CT75" s="1305"/>
      <c r="CU75" s="1305"/>
      <c r="CV75" s="1305">
        <v>-2</v>
      </c>
      <c r="CW75" s="1305"/>
      <c r="CX75" s="1305"/>
      <c r="CY75" s="1305"/>
      <c r="CZ75" s="1305"/>
      <c r="DA75" s="1305"/>
      <c r="DB75" s="1305"/>
      <c r="DC75" s="1305"/>
    </row>
    <row r="76" spans="2:107" x14ac:dyDescent="0.15">
      <c r="B76" s="1275"/>
      <c r="G76" s="1301"/>
      <c r="H76" s="1301"/>
      <c r="I76" s="1294"/>
      <c r="J76" s="1294"/>
      <c r="K76" s="1303"/>
      <c r="L76" s="1303"/>
      <c r="M76" s="1303"/>
      <c r="N76" s="1303"/>
      <c r="AM76" s="1293"/>
      <c r="AN76" s="1304"/>
      <c r="AO76" s="1304"/>
      <c r="AP76" s="1304"/>
      <c r="AQ76" s="1304"/>
      <c r="AR76" s="1304"/>
      <c r="AS76" s="1304"/>
      <c r="AT76" s="1304"/>
      <c r="AU76" s="1304"/>
      <c r="AV76" s="1304"/>
      <c r="AW76" s="1304"/>
      <c r="AX76" s="1304"/>
      <c r="AY76" s="1304"/>
      <c r="AZ76" s="1304"/>
      <c r="BA76" s="1304"/>
      <c r="BB76" s="1304"/>
      <c r="BC76" s="1304"/>
      <c r="BD76" s="1304"/>
      <c r="BE76" s="1304"/>
      <c r="BF76" s="1304"/>
      <c r="BG76" s="1304"/>
      <c r="BH76" s="1304"/>
      <c r="BI76" s="1304"/>
      <c r="BJ76" s="1304"/>
      <c r="BK76" s="1304"/>
      <c r="BL76" s="1304"/>
      <c r="BM76" s="1304"/>
      <c r="BN76" s="1304"/>
      <c r="BO76" s="1304"/>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1275"/>
      <c r="G77" s="1294"/>
      <c r="H77" s="1294"/>
      <c r="I77" s="1294"/>
      <c r="J77" s="1294"/>
      <c r="K77" s="1322"/>
      <c r="L77" s="1322"/>
      <c r="M77" s="1322"/>
      <c r="N77" s="1322"/>
      <c r="AN77" s="1300" t="s">
        <v>620</v>
      </c>
      <c r="AO77" s="1300"/>
      <c r="AP77" s="1300"/>
      <c r="AQ77" s="1300"/>
      <c r="AR77" s="1300"/>
      <c r="AS77" s="1300"/>
      <c r="AT77" s="1300"/>
      <c r="AU77" s="1300"/>
      <c r="AV77" s="1300"/>
      <c r="AW77" s="1300"/>
      <c r="AX77" s="1300"/>
      <c r="AY77" s="1300"/>
      <c r="AZ77" s="1300"/>
      <c r="BA77" s="1300"/>
      <c r="BB77" s="1304" t="s">
        <v>618</v>
      </c>
      <c r="BC77" s="1304"/>
      <c r="BD77" s="1304"/>
      <c r="BE77" s="1304"/>
      <c r="BF77" s="1304"/>
      <c r="BG77" s="1304"/>
      <c r="BH77" s="1304"/>
      <c r="BI77" s="1304"/>
      <c r="BJ77" s="1304"/>
      <c r="BK77" s="1304"/>
      <c r="BL77" s="1304"/>
      <c r="BM77" s="1304"/>
      <c r="BN77" s="1304"/>
      <c r="BO77" s="1304"/>
      <c r="BP77" s="1305">
        <v>32.799999999999997</v>
      </c>
      <c r="BQ77" s="1305"/>
      <c r="BR77" s="1305"/>
      <c r="BS77" s="1305"/>
      <c r="BT77" s="1305"/>
      <c r="BU77" s="1305"/>
      <c r="BV77" s="1305"/>
      <c r="BW77" s="1305"/>
      <c r="BX77" s="1305">
        <v>54.6</v>
      </c>
      <c r="BY77" s="1305"/>
      <c r="BZ77" s="1305"/>
      <c r="CA77" s="1305"/>
      <c r="CB77" s="1305"/>
      <c r="CC77" s="1305"/>
      <c r="CD77" s="1305"/>
      <c r="CE77" s="1305"/>
      <c r="CF77" s="1305">
        <v>53.2</v>
      </c>
      <c r="CG77" s="1305"/>
      <c r="CH77" s="1305"/>
      <c r="CI77" s="1305"/>
      <c r="CJ77" s="1305"/>
      <c r="CK77" s="1305"/>
      <c r="CL77" s="1305"/>
      <c r="CM77" s="1305"/>
      <c r="CN77" s="1305">
        <v>47.9</v>
      </c>
      <c r="CO77" s="1305"/>
      <c r="CP77" s="1305"/>
      <c r="CQ77" s="1305"/>
      <c r="CR77" s="1305"/>
      <c r="CS77" s="1305"/>
      <c r="CT77" s="1305"/>
      <c r="CU77" s="1305"/>
      <c r="CV77" s="1305">
        <v>49</v>
      </c>
      <c r="CW77" s="1305"/>
      <c r="CX77" s="1305"/>
      <c r="CY77" s="1305"/>
      <c r="CZ77" s="1305"/>
      <c r="DA77" s="1305"/>
      <c r="DB77" s="1305"/>
      <c r="DC77" s="1305"/>
    </row>
    <row r="78" spans="2:107" x14ac:dyDescent="0.15">
      <c r="B78" s="1275"/>
      <c r="G78" s="1294"/>
      <c r="H78" s="1294"/>
      <c r="I78" s="1294"/>
      <c r="J78" s="1294"/>
      <c r="K78" s="1322"/>
      <c r="L78" s="1322"/>
      <c r="M78" s="1322"/>
      <c r="N78" s="1322"/>
      <c r="AN78" s="1300"/>
      <c r="AO78" s="1300"/>
      <c r="AP78" s="1300"/>
      <c r="AQ78" s="1300"/>
      <c r="AR78" s="1300"/>
      <c r="AS78" s="1300"/>
      <c r="AT78" s="1300"/>
      <c r="AU78" s="1300"/>
      <c r="AV78" s="1300"/>
      <c r="AW78" s="1300"/>
      <c r="AX78" s="1300"/>
      <c r="AY78" s="1300"/>
      <c r="AZ78" s="1300"/>
      <c r="BA78" s="1300"/>
      <c r="BB78" s="1304"/>
      <c r="BC78" s="1304"/>
      <c r="BD78" s="1304"/>
      <c r="BE78" s="1304"/>
      <c r="BF78" s="1304"/>
      <c r="BG78" s="1304"/>
      <c r="BH78" s="1304"/>
      <c r="BI78" s="1304"/>
      <c r="BJ78" s="1304"/>
      <c r="BK78" s="1304"/>
      <c r="BL78" s="1304"/>
      <c r="BM78" s="1304"/>
      <c r="BN78" s="1304"/>
      <c r="BO78" s="1304"/>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1275"/>
      <c r="G79" s="1294"/>
      <c r="H79" s="1294"/>
      <c r="I79" s="1307"/>
      <c r="J79" s="1307"/>
      <c r="K79" s="1323"/>
      <c r="L79" s="1323"/>
      <c r="M79" s="1323"/>
      <c r="N79" s="1323"/>
      <c r="AN79" s="1300"/>
      <c r="AO79" s="1300"/>
      <c r="AP79" s="1300"/>
      <c r="AQ79" s="1300"/>
      <c r="AR79" s="1300"/>
      <c r="AS79" s="1300"/>
      <c r="AT79" s="1300"/>
      <c r="AU79" s="1300"/>
      <c r="AV79" s="1300"/>
      <c r="AW79" s="1300"/>
      <c r="AX79" s="1300"/>
      <c r="AY79" s="1300"/>
      <c r="AZ79" s="1300"/>
      <c r="BA79" s="1300"/>
      <c r="BB79" s="1304" t="s">
        <v>623</v>
      </c>
      <c r="BC79" s="1304"/>
      <c r="BD79" s="1304"/>
      <c r="BE79" s="1304"/>
      <c r="BF79" s="1304"/>
      <c r="BG79" s="1304"/>
      <c r="BH79" s="1304"/>
      <c r="BI79" s="1304"/>
      <c r="BJ79" s="1304"/>
      <c r="BK79" s="1304"/>
      <c r="BL79" s="1304"/>
      <c r="BM79" s="1304"/>
      <c r="BN79" s="1304"/>
      <c r="BO79" s="1304"/>
      <c r="BP79" s="1305">
        <v>9.5</v>
      </c>
      <c r="BQ79" s="1305"/>
      <c r="BR79" s="1305"/>
      <c r="BS79" s="1305"/>
      <c r="BT79" s="1305"/>
      <c r="BU79" s="1305"/>
      <c r="BV79" s="1305"/>
      <c r="BW79" s="1305"/>
      <c r="BX79" s="1305">
        <v>10</v>
      </c>
      <c r="BY79" s="1305"/>
      <c r="BZ79" s="1305"/>
      <c r="CA79" s="1305"/>
      <c r="CB79" s="1305"/>
      <c r="CC79" s="1305"/>
      <c r="CD79" s="1305"/>
      <c r="CE79" s="1305"/>
      <c r="CF79" s="1305">
        <v>9.8000000000000007</v>
      </c>
      <c r="CG79" s="1305"/>
      <c r="CH79" s="1305"/>
      <c r="CI79" s="1305"/>
      <c r="CJ79" s="1305"/>
      <c r="CK79" s="1305"/>
      <c r="CL79" s="1305"/>
      <c r="CM79" s="1305"/>
      <c r="CN79" s="1305">
        <v>9.6</v>
      </c>
      <c r="CO79" s="1305"/>
      <c r="CP79" s="1305"/>
      <c r="CQ79" s="1305"/>
      <c r="CR79" s="1305"/>
      <c r="CS79" s="1305"/>
      <c r="CT79" s="1305"/>
      <c r="CU79" s="1305"/>
      <c r="CV79" s="1305">
        <v>9.5</v>
      </c>
      <c r="CW79" s="1305"/>
      <c r="CX79" s="1305"/>
      <c r="CY79" s="1305"/>
      <c r="CZ79" s="1305"/>
      <c r="DA79" s="1305"/>
      <c r="DB79" s="1305"/>
      <c r="DC79" s="1305"/>
    </row>
    <row r="80" spans="2:107" x14ac:dyDescent="0.15">
      <c r="B80" s="1275"/>
      <c r="G80" s="1294"/>
      <c r="H80" s="1294"/>
      <c r="I80" s="1307"/>
      <c r="J80" s="1307"/>
      <c r="K80" s="1323"/>
      <c r="L80" s="1323"/>
      <c r="M80" s="1323"/>
      <c r="N80" s="1323"/>
      <c r="AN80" s="1300"/>
      <c r="AO80" s="1300"/>
      <c r="AP80" s="1300"/>
      <c r="AQ80" s="1300"/>
      <c r="AR80" s="1300"/>
      <c r="AS80" s="1300"/>
      <c r="AT80" s="1300"/>
      <c r="AU80" s="1300"/>
      <c r="AV80" s="1300"/>
      <c r="AW80" s="1300"/>
      <c r="AX80" s="1300"/>
      <c r="AY80" s="1300"/>
      <c r="AZ80" s="1300"/>
      <c r="BA80" s="1300"/>
      <c r="BB80" s="1304"/>
      <c r="BC80" s="1304"/>
      <c r="BD80" s="1304"/>
      <c r="BE80" s="1304"/>
      <c r="BF80" s="1304"/>
      <c r="BG80" s="1304"/>
      <c r="BH80" s="1304"/>
      <c r="BI80" s="1304"/>
      <c r="BJ80" s="1304"/>
      <c r="BK80" s="1304"/>
      <c r="BL80" s="1304"/>
      <c r="BM80" s="1304"/>
      <c r="BN80" s="1304"/>
      <c r="BO80" s="1304"/>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1275"/>
    </row>
    <row r="82" spans="2:109" ht="17.25" x14ac:dyDescent="0.15">
      <c r="B82" s="1275"/>
      <c r="K82" s="1324"/>
      <c r="L82" s="1324"/>
      <c r="M82" s="1324"/>
      <c r="N82" s="1324"/>
      <c r="AQ82" s="1324"/>
      <c r="AR82" s="1324"/>
      <c r="AS82" s="1324"/>
      <c r="AT82" s="1324"/>
      <c r="BC82" s="1324"/>
      <c r="BD82" s="1324"/>
      <c r="BE82" s="1324"/>
      <c r="BF82" s="1324"/>
      <c r="BO82" s="1324"/>
      <c r="BP82" s="1324"/>
      <c r="BQ82" s="1324"/>
      <c r="BR82" s="1324"/>
      <c r="CA82" s="1324"/>
      <c r="CB82" s="1324"/>
      <c r="CC82" s="1324"/>
      <c r="CD82" s="1324"/>
      <c r="CM82" s="1324"/>
      <c r="CN82" s="1324"/>
      <c r="CO82" s="1324"/>
      <c r="CP82" s="1324"/>
      <c r="CY82" s="1324"/>
      <c r="CZ82" s="1324"/>
      <c r="DA82" s="1324"/>
      <c r="DB82" s="1324"/>
      <c r="DC82" s="1324"/>
    </row>
    <row r="83" spans="2:109" x14ac:dyDescent="0.15">
      <c r="B83" s="1277"/>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9"/>
    </row>
    <row r="84" spans="2:109" x14ac:dyDescent="0.15">
      <c r="DD84" s="1268"/>
      <c r="DE84" s="1268"/>
    </row>
    <row r="85" spans="2:109" x14ac:dyDescent="0.15">
      <c r="DD85" s="1268"/>
      <c r="DE85" s="1268"/>
    </row>
    <row r="86" spans="2:109" hidden="1" x14ac:dyDescent="0.15">
      <c r="DD86" s="1268"/>
      <c r="DE86" s="1268"/>
    </row>
    <row r="87" spans="2:109" hidden="1" x14ac:dyDescent="0.15">
      <c r="K87" s="1325"/>
      <c r="AQ87" s="1325"/>
      <c r="BC87" s="1325"/>
      <c r="BO87" s="1325"/>
      <c r="CA87" s="1325"/>
      <c r="CM87" s="1325"/>
      <c r="CY87" s="1325"/>
      <c r="DD87" s="1268"/>
      <c r="DE87" s="1268"/>
    </row>
    <row r="88" spans="2:109" hidden="1" x14ac:dyDescent="0.15">
      <c r="DD88" s="1268"/>
      <c r="DE88" s="1268"/>
    </row>
    <row r="89" spans="2:109" hidden="1" x14ac:dyDescent="0.15">
      <c r="DD89" s="1268"/>
      <c r="DE89" s="1268"/>
    </row>
    <row r="90" spans="2:109" hidden="1" x14ac:dyDescent="0.15">
      <c r="DD90" s="1268"/>
      <c r="DE90" s="1268"/>
    </row>
    <row r="91" spans="2:109" hidden="1" x14ac:dyDescent="0.15">
      <c r="DD91" s="1268"/>
      <c r="DE91" s="1268"/>
    </row>
    <row r="92" spans="2:109" ht="13.5" hidden="1" customHeight="1" x14ac:dyDescent="0.15">
      <c r="DD92" s="1268"/>
      <c r="DE92" s="1268"/>
    </row>
    <row r="93" spans="2:109" ht="13.5" hidden="1" customHeight="1" x14ac:dyDescent="0.15">
      <c r="DD93" s="1268"/>
      <c r="DE93" s="1268"/>
    </row>
    <row r="94" spans="2:109" ht="13.5" hidden="1" customHeight="1" x14ac:dyDescent="0.15">
      <c r="DD94" s="1268"/>
      <c r="DE94" s="1268"/>
    </row>
    <row r="95" spans="2:109" ht="13.5" hidden="1" customHeight="1" x14ac:dyDescent="0.15">
      <c r="DD95" s="1268"/>
      <c r="DE95" s="1268"/>
    </row>
    <row r="96" spans="2:109" ht="13.5" hidden="1" customHeight="1" x14ac:dyDescent="0.15">
      <c r="DD96" s="1268"/>
      <c r="DE96" s="1268"/>
    </row>
    <row r="97" s="1268" customFormat="1" ht="13.5" hidden="1" customHeight="1" x14ac:dyDescent="0.15"/>
    <row r="98" s="1268" customFormat="1" ht="13.5" hidden="1" customHeight="1" x14ac:dyDescent="0.15"/>
    <row r="99" s="1268" customFormat="1" ht="13.5" hidden="1" customHeight="1" x14ac:dyDescent="0.15"/>
    <row r="100" s="1268" customFormat="1" ht="13.5" hidden="1" customHeight="1" x14ac:dyDescent="0.15"/>
    <row r="101" s="1268" customFormat="1" ht="13.5" hidden="1" customHeight="1" x14ac:dyDescent="0.15"/>
    <row r="102" s="1268" customFormat="1" ht="13.5" hidden="1" customHeight="1" x14ac:dyDescent="0.15"/>
    <row r="103" s="1268" customFormat="1" ht="13.5" hidden="1" customHeight="1" x14ac:dyDescent="0.15"/>
    <row r="104" s="1268" customFormat="1" ht="13.5" hidden="1" customHeight="1" x14ac:dyDescent="0.15"/>
    <row r="105" s="1268" customFormat="1" ht="13.5" hidden="1" customHeight="1" x14ac:dyDescent="0.15"/>
    <row r="106" s="1268" customFormat="1" ht="13.5" hidden="1" customHeight="1" x14ac:dyDescent="0.15"/>
    <row r="107" s="1268" customFormat="1" ht="13.5" hidden="1" customHeight="1" x14ac:dyDescent="0.15"/>
    <row r="108" s="1268" customFormat="1" ht="13.5" hidden="1" customHeight="1" x14ac:dyDescent="0.15"/>
    <row r="109" s="1268" customFormat="1" ht="13.5" hidden="1" customHeight="1" x14ac:dyDescent="0.15"/>
    <row r="110" s="1268" customFormat="1" ht="13.5" hidden="1" customHeight="1" x14ac:dyDescent="0.15"/>
    <row r="111" s="1268" customFormat="1" ht="13.5" hidden="1" customHeight="1" x14ac:dyDescent="0.15"/>
    <row r="112" s="1268" customFormat="1" ht="13.5" hidden="1" customHeight="1" x14ac:dyDescent="0.15"/>
    <row r="113" s="1268" customFormat="1" ht="13.5" hidden="1" customHeight="1" x14ac:dyDescent="0.15"/>
    <row r="114" s="1268" customFormat="1" ht="13.5" hidden="1" customHeight="1" x14ac:dyDescent="0.15"/>
    <row r="115" s="1268" customFormat="1" ht="13.5" hidden="1" customHeight="1" x14ac:dyDescent="0.15"/>
    <row r="116" s="1268" customFormat="1" ht="13.5" hidden="1" customHeight="1" x14ac:dyDescent="0.15"/>
    <row r="117" s="1268" customFormat="1" ht="13.5" hidden="1" customHeight="1" x14ac:dyDescent="0.15"/>
    <row r="118" s="1268" customFormat="1" ht="13.5" hidden="1" customHeight="1" x14ac:dyDescent="0.15"/>
    <row r="119" s="1268" customFormat="1" ht="13.5" hidden="1" customHeight="1" x14ac:dyDescent="0.15"/>
    <row r="120" s="1268" customFormat="1" ht="13.5" hidden="1" customHeight="1" x14ac:dyDescent="0.15"/>
    <row r="121" s="1268" customFormat="1" ht="13.5" hidden="1" customHeight="1" x14ac:dyDescent="0.15"/>
    <row r="122" s="1268" customFormat="1" ht="13.5" hidden="1" customHeight="1" x14ac:dyDescent="0.15"/>
    <row r="123" s="1268" customFormat="1" ht="13.5" hidden="1" customHeight="1" x14ac:dyDescent="0.15"/>
    <row r="124" s="1268" customFormat="1" ht="13.5" hidden="1" customHeight="1" x14ac:dyDescent="0.15"/>
    <row r="125" s="1268" customFormat="1" ht="13.5" hidden="1" customHeight="1" x14ac:dyDescent="0.15"/>
    <row r="126" s="1268" customFormat="1" ht="13.5" hidden="1" customHeight="1" x14ac:dyDescent="0.15"/>
    <row r="127" s="1268" customFormat="1" ht="13.5" hidden="1" customHeight="1" x14ac:dyDescent="0.15"/>
    <row r="128" s="1268" customFormat="1" ht="13.5" hidden="1" customHeight="1" x14ac:dyDescent="0.15"/>
    <row r="129" s="1268" customFormat="1" ht="13.5" hidden="1" customHeight="1" x14ac:dyDescent="0.15"/>
    <row r="130" s="1268" customFormat="1" ht="13.5" hidden="1" customHeight="1" x14ac:dyDescent="0.15"/>
    <row r="131" s="1268" customFormat="1" ht="13.5" hidden="1" customHeight="1" x14ac:dyDescent="0.15"/>
    <row r="132" s="1268" customFormat="1" ht="13.5" hidden="1" customHeight="1" x14ac:dyDescent="0.15"/>
    <row r="133" s="1268" customFormat="1" ht="13.5" hidden="1" customHeight="1" x14ac:dyDescent="0.15"/>
    <row r="134" s="1268" customFormat="1" ht="13.5" hidden="1" customHeight="1" x14ac:dyDescent="0.15"/>
    <row r="135" s="1268" customFormat="1" ht="13.5" hidden="1" customHeight="1" x14ac:dyDescent="0.15"/>
    <row r="136" s="1268" customFormat="1" ht="13.5" hidden="1" customHeight="1" x14ac:dyDescent="0.15"/>
    <row r="137" s="1268" customFormat="1" ht="13.5" hidden="1" customHeight="1" x14ac:dyDescent="0.15"/>
    <row r="138" s="1268" customFormat="1" ht="13.5" hidden="1" customHeight="1" x14ac:dyDescent="0.15"/>
    <row r="139" s="1268" customFormat="1" ht="13.5" hidden="1" customHeight="1" x14ac:dyDescent="0.15"/>
    <row r="140" s="1268" customFormat="1" ht="13.5" hidden="1" customHeight="1" x14ac:dyDescent="0.15"/>
    <row r="141" s="1268" customFormat="1" ht="13.5" hidden="1" customHeight="1" x14ac:dyDescent="0.15"/>
    <row r="142" s="1268" customFormat="1" ht="13.5" hidden="1" customHeight="1" x14ac:dyDescent="0.15"/>
    <row r="143" s="1268" customFormat="1" ht="13.5" hidden="1" customHeight="1" x14ac:dyDescent="0.15"/>
    <row r="144" s="1268" customFormat="1" ht="13.5" hidden="1" customHeight="1" x14ac:dyDescent="0.15"/>
    <row r="145" s="1268" customFormat="1" ht="13.5" hidden="1" customHeight="1" x14ac:dyDescent="0.15"/>
    <row r="146" s="1268" customFormat="1" ht="13.5" hidden="1" customHeight="1" x14ac:dyDescent="0.15"/>
    <row r="147" s="1268" customFormat="1" ht="13.5" hidden="1" customHeight="1" x14ac:dyDescent="0.15"/>
    <row r="148" s="1268" customFormat="1" ht="13.5" hidden="1" customHeight="1" x14ac:dyDescent="0.15"/>
    <row r="149" s="1268" customFormat="1" ht="13.5" hidden="1" customHeight="1" x14ac:dyDescent="0.15"/>
    <row r="150" s="1268" customFormat="1" ht="13.5" hidden="1" customHeight="1" x14ac:dyDescent="0.15"/>
    <row r="151" s="1268" customFormat="1" ht="13.5" hidden="1" customHeight="1" x14ac:dyDescent="0.15"/>
    <row r="152" s="1268" customFormat="1" ht="13.5" hidden="1" customHeight="1" x14ac:dyDescent="0.15"/>
    <row r="153" s="1268" customFormat="1" ht="13.5" hidden="1" customHeight="1" x14ac:dyDescent="0.15"/>
    <row r="154" s="1268" customFormat="1" ht="13.5" hidden="1" customHeight="1" x14ac:dyDescent="0.15"/>
    <row r="155" s="1268" customFormat="1" ht="13.5" hidden="1" customHeight="1" x14ac:dyDescent="0.15"/>
    <row r="156" s="1268" customFormat="1" ht="13.5" hidden="1" customHeight="1" x14ac:dyDescent="0.15"/>
    <row r="157" s="1268" customFormat="1" ht="13.5" hidden="1" customHeight="1" x14ac:dyDescent="0.15"/>
    <row r="158" s="1268" customFormat="1" ht="13.5" hidden="1" customHeight="1" x14ac:dyDescent="0.15"/>
    <row r="159" s="1268" customFormat="1" ht="13.5" hidden="1" customHeight="1" x14ac:dyDescent="0.15"/>
    <row r="160" s="1268" customFormat="1" ht="13.5" hidden="1" customHeight="1" x14ac:dyDescent="0.15"/>
  </sheetData>
  <sheetProtection algorithmName="SHA-512" hashValue="3IHmGzKiSpDTzBvoiHUTC22VbQgC5aWuPibTKMKQ2/Vjl1NJxwIGHipRPiWiEJIhBFBg/vewc8DZoGp5v3yirA==" saltValue="dPmxeeZMsca01mc/K6eHp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306D6-264B-4406-B43C-B03940567001}">
  <sheetPr>
    <pageSetUpPr fitToPage="1"/>
  </sheetPr>
  <dimension ref="A1:DR125"/>
  <sheetViews>
    <sheetView showGridLines="0" topLeftCell="Y109" zoomScaleNormal="100" zoomScaleSheetLayoutView="70" workbookViewId="0">
      <selection activeCell="AN70" sqref="AN70"/>
    </sheetView>
  </sheetViews>
  <sheetFormatPr defaultColWidth="0" defaultRowHeight="13.5" customHeight="1" zeroHeight="1" x14ac:dyDescent="0.15"/>
  <cols>
    <col min="1" max="34" width="2.5" style="290" customWidth="1"/>
    <col min="35" max="122" width="2.5" style="289" customWidth="1"/>
    <col min="123" max="16384" width="2.5" style="289" hidden="1"/>
  </cols>
  <sheetData>
    <row r="1" spans="1:34"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1:34" x14ac:dyDescent="0.15">
      <c r="S2" s="289"/>
      <c r="AH2" s="289"/>
    </row>
    <row r="3" spans="1: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1:34" x14ac:dyDescent="0.15"/>
    <row r="5" spans="1:34" x14ac:dyDescent="0.15"/>
    <row r="6" spans="1:34" x14ac:dyDescent="0.15"/>
    <row r="7" spans="1:34" x14ac:dyDescent="0.15"/>
    <row r="8" spans="1:34" x14ac:dyDescent="0.15"/>
    <row r="9" spans="1:34" x14ac:dyDescent="0.15">
      <c r="AH9" s="28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515</v>
      </c>
    </row>
  </sheetData>
  <sheetProtection algorithmName="SHA-512" hashValue="nSRojt71+7brmLnJTKJgyhwSIHFTyx4voNd564nVn+OHn1MKLCwK2c/9Q5TndkixyNH/cygk1j6gMFpR7SE09A==" saltValue="QfZ7LjXUiXrZWvYniVTE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FCA96-63E6-454F-86BD-DC35C9FD6BB0}">
  <sheetPr>
    <pageSetUpPr fitToPage="1"/>
  </sheetPr>
  <dimension ref="A1:DR125"/>
  <sheetViews>
    <sheetView showGridLines="0" topLeftCell="A94" zoomScale="70" zoomScaleNormal="70" zoomScaleSheetLayoutView="55" workbookViewId="0">
      <selection activeCell="AN70" sqref="AN70"/>
    </sheetView>
  </sheetViews>
  <sheetFormatPr defaultColWidth="0" defaultRowHeight="13.5" customHeight="1" zeroHeight="1" x14ac:dyDescent="0.15"/>
  <cols>
    <col min="1" max="34" width="2.5" style="290" customWidth="1"/>
    <col min="35" max="122" width="2.5" style="289" customWidth="1"/>
    <col min="123" max="16384" width="2.5" style="289" hidden="1"/>
  </cols>
  <sheetData>
    <row r="1" spans="2:34"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2:34" x14ac:dyDescent="0.15">
      <c r="S2" s="289"/>
      <c r="AH2" s="289"/>
    </row>
    <row r="3" spans="2: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2:34" x14ac:dyDescent="0.15"/>
    <row r="5" spans="2:34" x14ac:dyDescent="0.15"/>
    <row r="6" spans="2:34" x14ac:dyDescent="0.15"/>
    <row r="7" spans="2:34" x14ac:dyDescent="0.15"/>
    <row r="8" spans="2:34" x14ac:dyDescent="0.15"/>
    <row r="9" spans="2:34" x14ac:dyDescent="0.15">
      <c r="AH9" s="28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c r="AG59" s="289"/>
      <c r="AH59" s="289"/>
    </row>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515</v>
      </c>
    </row>
  </sheetData>
  <sheetProtection algorithmName="SHA-512" hashValue="Xzm4tmKKQ9yzBHoFSRANikZw4TGwf0JNJzcXlHbDKLcyZD2k1IIHcm8LCx3UVrY21nHTcyTG1ORmS0NQomoXJA==" saltValue="DiPDBEFzMq0yGIKnevwTh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566</v>
      </c>
      <c r="G2" s="155"/>
      <c r="H2" s="156"/>
    </row>
    <row r="3" spans="1:8" x14ac:dyDescent="0.15">
      <c r="A3" s="152" t="s">
        <v>559</v>
      </c>
      <c r="B3" s="157"/>
      <c r="C3" s="158"/>
      <c r="D3" s="159">
        <v>85798</v>
      </c>
      <c r="E3" s="160"/>
      <c r="F3" s="161">
        <v>87974</v>
      </c>
      <c r="G3" s="162"/>
      <c r="H3" s="163"/>
    </row>
    <row r="4" spans="1:8" x14ac:dyDescent="0.15">
      <c r="A4" s="164"/>
      <c r="B4" s="165"/>
      <c r="C4" s="166"/>
      <c r="D4" s="167">
        <v>61486</v>
      </c>
      <c r="E4" s="168"/>
      <c r="F4" s="169">
        <v>48183</v>
      </c>
      <c r="G4" s="170"/>
      <c r="H4" s="171"/>
    </row>
    <row r="5" spans="1:8" x14ac:dyDescent="0.15">
      <c r="A5" s="152" t="s">
        <v>561</v>
      </c>
      <c r="B5" s="157"/>
      <c r="C5" s="158"/>
      <c r="D5" s="159">
        <v>80329</v>
      </c>
      <c r="E5" s="160"/>
      <c r="F5" s="161">
        <v>83280</v>
      </c>
      <c r="G5" s="162"/>
      <c r="H5" s="163"/>
    </row>
    <row r="6" spans="1:8" x14ac:dyDescent="0.15">
      <c r="A6" s="164"/>
      <c r="B6" s="165"/>
      <c r="C6" s="166"/>
      <c r="D6" s="167">
        <v>61751</v>
      </c>
      <c r="E6" s="168"/>
      <c r="F6" s="169">
        <v>43123</v>
      </c>
      <c r="G6" s="170"/>
      <c r="H6" s="171"/>
    </row>
    <row r="7" spans="1:8" x14ac:dyDescent="0.15">
      <c r="A7" s="152" t="s">
        <v>562</v>
      </c>
      <c r="B7" s="157"/>
      <c r="C7" s="158"/>
      <c r="D7" s="159">
        <v>111640</v>
      </c>
      <c r="E7" s="160"/>
      <c r="F7" s="161">
        <v>88968</v>
      </c>
      <c r="G7" s="162"/>
      <c r="H7" s="163"/>
    </row>
    <row r="8" spans="1:8" x14ac:dyDescent="0.15">
      <c r="A8" s="164"/>
      <c r="B8" s="165"/>
      <c r="C8" s="166"/>
      <c r="D8" s="167">
        <v>77518</v>
      </c>
      <c r="E8" s="168"/>
      <c r="F8" s="169">
        <v>45482</v>
      </c>
      <c r="G8" s="170"/>
      <c r="H8" s="171"/>
    </row>
    <row r="9" spans="1:8" x14ac:dyDescent="0.15">
      <c r="A9" s="152" t="s">
        <v>563</v>
      </c>
      <c r="B9" s="157"/>
      <c r="C9" s="158"/>
      <c r="D9" s="159">
        <v>96742</v>
      </c>
      <c r="E9" s="160"/>
      <c r="F9" s="161">
        <v>85173</v>
      </c>
      <c r="G9" s="162"/>
      <c r="H9" s="163"/>
    </row>
    <row r="10" spans="1:8" x14ac:dyDescent="0.15">
      <c r="A10" s="164"/>
      <c r="B10" s="165"/>
      <c r="C10" s="166"/>
      <c r="D10" s="167">
        <v>71239</v>
      </c>
      <c r="E10" s="168"/>
      <c r="F10" s="169">
        <v>43913</v>
      </c>
      <c r="G10" s="170"/>
      <c r="H10" s="171"/>
    </row>
    <row r="11" spans="1:8" x14ac:dyDescent="0.15">
      <c r="A11" s="152" t="s">
        <v>564</v>
      </c>
      <c r="B11" s="157"/>
      <c r="C11" s="158"/>
      <c r="D11" s="159">
        <v>155309</v>
      </c>
      <c r="E11" s="160"/>
      <c r="F11" s="161">
        <v>94081</v>
      </c>
      <c r="G11" s="162"/>
      <c r="H11" s="163"/>
    </row>
    <row r="12" spans="1:8" x14ac:dyDescent="0.15">
      <c r="A12" s="164"/>
      <c r="B12" s="165"/>
      <c r="C12" s="172"/>
      <c r="D12" s="167">
        <v>98488</v>
      </c>
      <c r="E12" s="168"/>
      <c r="F12" s="169">
        <v>48949</v>
      </c>
      <c r="G12" s="170"/>
      <c r="H12" s="171"/>
    </row>
    <row r="13" spans="1:8" x14ac:dyDescent="0.15">
      <c r="A13" s="152"/>
      <c r="B13" s="157"/>
      <c r="C13" s="173"/>
      <c r="D13" s="174">
        <v>105964</v>
      </c>
      <c r="E13" s="175"/>
      <c r="F13" s="176">
        <v>87895</v>
      </c>
      <c r="G13" s="177"/>
      <c r="H13" s="163"/>
    </row>
    <row r="14" spans="1:8" x14ac:dyDescent="0.15">
      <c r="A14" s="164"/>
      <c r="B14" s="165"/>
      <c r="C14" s="166"/>
      <c r="D14" s="167">
        <v>74096</v>
      </c>
      <c r="E14" s="168"/>
      <c r="F14" s="169">
        <v>45930</v>
      </c>
      <c r="G14" s="170"/>
      <c r="H14" s="171"/>
    </row>
    <row r="17" spans="1:11" x14ac:dyDescent="0.15">
      <c r="A17" s="148" t="s">
        <v>53</v>
      </c>
    </row>
    <row r="18" spans="1:11" x14ac:dyDescent="0.15">
      <c r="A18" s="178"/>
      <c r="B18" s="178" t="str">
        <f>実質収支比率等に係る経年分析!F$46</f>
        <v>H27</v>
      </c>
      <c r="C18" s="178" t="str">
        <f>実質収支比率等に係る経年分析!G$46</f>
        <v>H28</v>
      </c>
      <c r="D18" s="178" t="str">
        <f>実質収支比率等に係る経年分析!H$46</f>
        <v>H29</v>
      </c>
      <c r="E18" s="178" t="str">
        <f>実質収支比率等に係る経年分析!I$46</f>
        <v>H30</v>
      </c>
      <c r="F18" s="178" t="str">
        <f>実質収支比率等に係る経年分析!J$46</f>
        <v>R01</v>
      </c>
    </row>
    <row r="19" spans="1:11" x14ac:dyDescent="0.15">
      <c r="A19" s="178" t="s">
        <v>54</v>
      </c>
      <c r="B19" s="178">
        <f>ROUND(VALUE(SUBSTITUTE(実質収支比率等に係る経年分析!F$48,"▲","-")),2)</f>
        <v>10.24</v>
      </c>
      <c r="C19" s="178">
        <f>ROUND(VALUE(SUBSTITUTE(実質収支比率等に係る経年分析!G$48,"▲","-")),2)</f>
        <v>10</v>
      </c>
      <c r="D19" s="178">
        <f>ROUND(VALUE(SUBSTITUTE(実質収支比率等に係る経年分析!H$48,"▲","-")),2)</f>
        <v>8.86</v>
      </c>
      <c r="E19" s="178">
        <f>ROUND(VALUE(SUBSTITUTE(実質収支比率等に係る経年分析!I$48,"▲","-")),2)</f>
        <v>9.23</v>
      </c>
      <c r="F19" s="178">
        <f>ROUND(VALUE(SUBSTITUTE(実質収支比率等に係る経年分析!J$48,"▲","-")),2)</f>
        <v>9.2799999999999994</v>
      </c>
    </row>
    <row r="20" spans="1:11" x14ac:dyDescent="0.15">
      <c r="A20" s="178" t="s">
        <v>55</v>
      </c>
      <c r="B20" s="178">
        <f>ROUND(VALUE(SUBSTITUTE(実質収支比率等に係る経年分析!F$47,"▲","-")),2)</f>
        <v>22.8</v>
      </c>
      <c r="C20" s="178">
        <f>ROUND(VALUE(SUBSTITUTE(実質収支比率等に係る経年分析!G$47,"▲","-")),2)</f>
        <v>23.4</v>
      </c>
      <c r="D20" s="178">
        <f>ROUND(VALUE(SUBSTITUTE(実質収支比率等に係る経年分析!H$47,"▲","-")),2)</f>
        <v>19.239999999999998</v>
      </c>
      <c r="E20" s="178">
        <f>ROUND(VALUE(SUBSTITUTE(実質収支比率等に係る経年分析!I$47,"▲","-")),2)</f>
        <v>19.739999999999998</v>
      </c>
      <c r="F20" s="178">
        <f>ROUND(VALUE(SUBSTITUTE(実質収支比率等に係る経年分析!J$47,"▲","-")),2)</f>
        <v>20.36</v>
      </c>
    </row>
    <row r="21" spans="1:11" x14ac:dyDescent="0.15">
      <c r="A21" s="178" t="s">
        <v>56</v>
      </c>
      <c r="B21" s="178">
        <f>IF(ISNUMBER(VALUE(SUBSTITUTE(実質収支比率等に係る経年分析!F$49,"▲","-"))),ROUND(VALUE(SUBSTITUTE(実質収支比率等に係る経年分析!F$49,"▲","-")),2),NA())</f>
        <v>8.58</v>
      </c>
      <c r="C21" s="178">
        <f>IF(ISNUMBER(VALUE(SUBSTITUTE(実質収支比率等に係る経年分析!G$49,"▲","-"))),ROUND(VALUE(SUBSTITUTE(実質収支比率等に係る経年分析!G$49,"▲","-")),2),NA())</f>
        <v>13.82</v>
      </c>
      <c r="D21" s="178">
        <f>IF(ISNUMBER(VALUE(SUBSTITUTE(実質収支比率等に係る経年分析!H$49,"▲","-"))),ROUND(VALUE(SUBSTITUTE(実質収支比率等に係る経年分析!H$49,"▲","-")),2),NA())</f>
        <v>8.65</v>
      </c>
      <c r="E21" s="178">
        <f>IF(ISNUMBER(VALUE(SUBSTITUTE(実質収支比率等に係る経年分析!I$49,"▲","-"))),ROUND(VALUE(SUBSTITUTE(実質収支比率等に係る経年分析!I$49,"▲","-")),2),NA())</f>
        <v>13.93</v>
      </c>
      <c r="F21" s="178">
        <f>IF(ISNUMBER(VALUE(SUBSTITUTE(実質収支比率等に係る経年分析!J$49,"▲","-"))),ROUND(VALUE(SUBSTITUTE(実質収支比率等に係る経年分析!J$49,"▲","-")),2),NA())</f>
        <v>13.1</v>
      </c>
    </row>
    <row r="24" spans="1:11" x14ac:dyDescent="0.15">
      <c r="A24" s="148" t="s">
        <v>57</v>
      </c>
    </row>
    <row r="25" spans="1:11" x14ac:dyDescent="0.15">
      <c r="A25" s="179"/>
      <c r="B25" s="179" t="str">
        <f>連結実質赤字比率に係る赤字・黒字の構成分析!F$33</f>
        <v>H27</v>
      </c>
      <c r="C25" s="179"/>
      <c r="D25" s="179" t="str">
        <f>連結実質赤字比率に係る赤字・黒字の構成分析!G$33</f>
        <v>H28</v>
      </c>
      <c r="E25" s="179"/>
      <c r="F25" s="179" t="str">
        <f>連結実質赤字比率に係る赤字・黒字の構成分析!H$33</f>
        <v>H29</v>
      </c>
      <c r="G25" s="179"/>
      <c r="H25" s="179" t="str">
        <f>連結実質赤字比率に係る赤字・黒字の構成分析!I$33</f>
        <v>H30</v>
      </c>
      <c r="I25" s="179"/>
      <c r="J25" s="179" t="str">
        <f>連結実質赤字比率に係る赤字・黒字の構成分析!J$33</f>
        <v>R01</v>
      </c>
      <c r="K25" s="179"/>
    </row>
    <row r="26" spans="1:11" x14ac:dyDescent="0.15">
      <c r="A26" s="179"/>
      <c r="B26" s="179" t="s">
        <v>58</v>
      </c>
      <c r="C26" s="179" t="s">
        <v>59</v>
      </c>
      <c r="D26" s="179" t="s">
        <v>58</v>
      </c>
      <c r="E26" s="179" t="s">
        <v>59</v>
      </c>
      <c r="F26" s="179" t="s">
        <v>58</v>
      </c>
      <c r="G26" s="179" t="s">
        <v>59</v>
      </c>
      <c r="H26" s="179" t="s">
        <v>58</v>
      </c>
      <c r="I26" s="179" t="s">
        <v>59</v>
      </c>
      <c r="J26" s="179" t="s">
        <v>58</v>
      </c>
      <c r="K26" s="179" t="s">
        <v>59</v>
      </c>
    </row>
    <row r="27" spans="1:11" x14ac:dyDescent="0.15">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#N/A</v>
      </c>
      <c r="C27" s="179">
        <f>IF(ROUND(VALUE(SUBSTITUTE(連結実質赤字比率に係る赤字・黒字の構成分析!F$43,"▲", "-")), 2) &gt;= 0, ABS(ROUND(VALUE(SUBSTITUTE(連結実質赤字比率に係る赤字・黒字の構成分析!F$43,"▲", "-")), 2)), NA())</f>
        <v>0</v>
      </c>
      <c r="D27" s="179" t="e">
        <f>IF(ROUND(VALUE(SUBSTITUTE(連結実質赤字比率に係る赤字・黒字の構成分析!G$43,"▲", "-")), 2) &lt; 0, ABS(ROUND(VALUE(SUBSTITUTE(連結実質赤字比率に係る赤字・黒字の構成分析!G$43,"▲", "-")), 2)), NA())</f>
        <v>#N/A</v>
      </c>
      <c r="E27" s="179">
        <f>IF(ROUND(VALUE(SUBSTITUTE(連結実質赤字比率に係る赤字・黒字の構成分析!G$43,"▲", "-")), 2) &gt;= 0, ABS(ROUND(VALUE(SUBSTITUTE(連結実質赤字比率に係る赤字・黒字の構成分析!G$43,"▲", "-")), 2)), NA())</f>
        <v>0</v>
      </c>
      <c r="F27" s="179" t="e">
        <f>IF(ROUND(VALUE(SUBSTITUTE(連結実質赤字比率に係る赤字・黒字の構成分析!H$43,"▲", "-")), 2) &lt; 0, ABS(ROUND(VALUE(SUBSTITUTE(連結実質赤字比率に係る赤字・黒字の構成分析!H$43,"▲", "-")), 2)), NA())</f>
        <v>#N/A</v>
      </c>
      <c r="G27" s="179">
        <f>IF(ROUND(VALUE(SUBSTITUTE(連結実質赤字比率に係る赤字・黒字の構成分析!H$43,"▲", "-")), 2) &gt;= 0, ABS(ROUND(VALUE(SUBSTITUTE(連結実質赤字比率に係る赤字・黒字の構成分析!H$43,"▲", "-")), 2)), NA())</f>
        <v>0.08</v>
      </c>
      <c r="H27" s="179" t="e">
        <f>IF(ROUND(VALUE(SUBSTITUTE(連結実質赤字比率に係る赤字・黒字の構成分析!I$43,"▲", "-")), 2) &lt; 0, ABS(ROUND(VALUE(SUBSTITUTE(連結実質赤字比率に係る赤字・黒字の構成分析!I$43,"▲", "-")), 2)), NA())</f>
        <v>#VALUE!</v>
      </c>
      <c r="I27" s="179" t="e">
        <f>IF(ROUND(VALUE(SUBSTITUTE(連結実質赤字比率に係る赤字・黒字の構成分析!I$43,"▲", "-")), 2) &gt;= 0, ABS(ROUND(VALUE(SUBSTITUTE(連結実質赤字比率に係る赤字・黒字の構成分析!I$43,"▲", "-")), 2)), NA())</f>
        <v>#VALUE!</v>
      </c>
      <c r="J27" s="179" t="e">
        <f>IF(ROUND(VALUE(SUBSTITUTE(連結実質赤字比率に係る赤字・黒字の構成分析!J$43,"▲", "-")), 2) &lt; 0, ABS(ROUND(VALUE(SUBSTITUTE(連結実質赤字比率に係る赤字・黒字の構成分析!J$43,"▲", "-")), 2)), NA())</f>
        <v>#VALUE!</v>
      </c>
      <c r="K27" s="179" t="e">
        <f>IF(ROUND(VALUE(SUBSTITUTE(連結実質赤字比率に係る赤字・黒字の構成分析!J$43,"▲", "-")), 2) &gt;= 0, ABS(ROUND(VALUE(SUBSTITUTE(連結実質赤字比率に係る赤字・黒字の構成分析!J$43,"▲", "-")), 2)), NA())</f>
        <v>#VALUE!</v>
      </c>
    </row>
    <row r="28" spans="1:11" x14ac:dyDescent="0.15">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15">
      <c r="A29" s="179" t="e">
        <f>IF(連結実質赤字比率に係る赤字・黒字の構成分析!C$41="",NA(),連結実質赤字比率に係る赤字・黒字の構成分析!C$41)</f>
        <v>#N/A</v>
      </c>
      <c r="B29" s="179" t="e">
        <f>IF(ROUND(VALUE(SUBSTITUTE(連結実質赤字比率に係る赤字・黒字の構成分析!F$41,"▲", "-")), 2) &lt; 0, ABS(ROUND(VALUE(SUBSTITUTE(連結実質赤字比率に係る赤字・黒字の構成分析!F$41,"▲", "-")), 2)), NA())</f>
        <v>#VALUE!</v>
      </c>
      <c r="C29" s="179" t="e">
        <f>IF(ROUND(VALUE(SUBSTITUTE(連結実質赤字比率に係る赤字・黒字の構成分析!F$41,"▲", "-")), 2) &gt;= 0, ABS(ROUND(VALUE(SUBSTITUTE(連結実質赤字比率に係る赤字・黒字の構成分析!F$41,"▲", "-")), 2)), NA())</f>
        <v>#VALUE!</v>
      </c>
      <c r="D29" s="179" t="e">
        <f>IF(ROUND(VALUE(SUBSTITUTE(連結実質赤字比率に係る赤字・黒字の構成分析!G$41,"▲", "-")), 2) &lt; 0, ABS(ROUND(VALUE(SUBSTITUTE(連結実質赤字比率に係る赤字・黒字の構成分析!G$41,"▲", "-")), 2)), NA())</f>
        <v>#VALUE!</v>
      </c>
      <c r="E29" s="179" t="e">
        <f>IF(ROUND(VALUE(SUBSTITUTE(連結実質赤字比率に係る赤字・黒字の構成分析!G$41,"▲", "-")), 2) &gt;= 0, ABS(ROUND(VALUE(SUBSTITUTE(連結実質赤字比率に係る赤字・黒字の構成分析!G$41,"▲", "-")), 2)), NA())</f>
        <v>#VALUE!</v>
      </c>
      <c r="F29" s="179" t="e">
        <f>IF(ROUND(VALUE(SUBSTITUTE(連結実質赤字比率に係る赤字・黒字の構成分析!H$41,"▲", "-")), 2) &lt; 0, ABS(ROUND(VALUE(SUBSTITUTE(連結実質赤字比率に係る赤字・黒字の構成分析!H$41,"▲", "-")), 2)), NA())</f>
        <v>#VALUE!</v>
      </c>
      <c r="G29" s="179" t="e">
        <f>IF(ROUND(VALUE(SUBSTITUTE(連結実質赤字比率に係る赤字・黒字の構成分析!H$41,"▲", "-")), 2) &gt;= 0, ABS(ROUND(VALUE(SUBSTITUTE(連結実質赤字比率に係る赤字・黒字の構成分析!H$41,"▲", "-")), 2)), NA())</f>
        <v>#VALUE!</v>
      </c>
      <c r="H29" s="179" t="e">
        <f>IF(ROUND(VALUE(SUBSTITUTE(連結実質赤字比率に係る赤字・黒字の構成分析!I$41,"▲", "-")), 2) &lt; 0, ABS(ROUND(VALUE(SUBSTITUTE(連結実質赤字比率に係る赤字・黒字の構成分析!I$41,"▲", "-")), 2)), NA())</f>
        <v>#VALUE!</v>
      </c>
      <c r="I29" s="179" t="e">
        <f>IF(ROUND(VALUE(SUBSTITUTE(連結実質赤字比率に係る赤字・黒字の構成分析!I$41,"▲", "-")), 2) &gt;= 0, ABS(ROUND(VALUE(SUBSTITUTE(連結実質赤字比率に係る赤字・黒字の構成分析!I$41,"▲", "-")), 2)), NA())</f>
        <v>#VALUE!</v>
      </c>
      <c r="J29" s="179" t="e">
        <f>IF(ROUND(VALUE(SUBSTITUTE(連結実質赤字比率に係る赤字・黒字の構成分析!J$41,"▲", "-")), 2) &lt; 0, ABS(ROUND(VALUE(SUBSTITUTE(連結実質赤字比率に係る赤字・黒字の構成分析!J$41,"▲", "-")), 2)), NA())</f>
        <v>#VALUE!</v>
      </c>
      <c r="K29" s="179" t="e">
        <f>IF(ROUND(VALUE(SUBSTITUTE(連結実質赤字比率に係る赤字・黒字の構成分析!J$41,"▲", "-")), 2) &gt;= 0, ABS(ROUND(VALUE(SUBSTITUTE(連結実質赤字比率に係る赤字・黒字の構成分析!J$41,"▲", "-")), 2)), NA())</f>
        <v>#VALUE!</v>
      </c>
    </row>
    <row r="30" spans="1:11" x14ac:dyDescent="0.15">
      <c r="A30" s="179" t="e">
        <f>IF(連結実質赤字比率に係る赤字・黒字の構成分析!C$40="",NA(),連結実質赤字比率に係る赤字・黒字の構成分析!C$40)</f>
        <v>#N/A</v>
      </c>
      <c r="B30" s="179" t="e">
        <f>IF(ROUND(VALUE(SUBSTITUTE(連結実質赤字比率に係る赤字・黒字の構成分析!F$40,"▲", "-")), 2) &lt; 0, ABS(ROUND(VALUE(SUBSTITUTE(連結実質赤字比率に係る赤字・黒字の構成分析!F$40,"▲", "-")), 2)), NA())</f>
        <v>#VALUE!</v>
      </c>
      <c r="C30" s="179" t="e">
        <f>IF(ROUND(VALUE(SUBSTITUTE(連結実質赤字比率に係る赤字・黒字の構成分析!F$40,"▲", "-")), 2) &gt;= 0, ABS(ROUND(VALUE(SUBSTITUTE(連結実質赤字比率に係る赤字・黒字の構成分析!F$40,"▲", "-")), 2)), NA())</f>
        <v>#VALUE!</v>
      </c>
      <c r="D30" s="179" t="e">
        <f>IF(ROUND(VALUE(SUBSTITUTE(連結実質赤字比率に係る赤字・黒字の構成分析!G$40,"▲", "-")), 2) &lt; 0, ABS(ROUND(VALUE(SUBSTITUTE(連結実質赤字比率に係る赤字・黒字の構成分析!G$40,"▲", "-")), 2)), NA())</f>
        <v>#VALUE!</v>
      </c>
      <c r="E30" s="179" t="e">
        <f>IF(ROUND(VALUE(SUBSTITUTE(連結実質赤字比率に係る赤字・黒字の構成分析!G$40,"▲", "-")), 2) &gt;= 0, ABS(ROUND(VALUE(SUBSTITUTE(連結実質赤字比率に係る赤字・黒字の構成分析!G$40,"▲", "-")), 2)), NA())</f>
        <v>#VALUE!</v>
      </c>
      <c r="F30" s="179" t="e">
        <f>IF(ROUND(VALUE(SUBSTITUTE(連結実質赤字比率に係る赤字・黒字の構成分析!H$40,"▲", "-")), 2) &lt; 0, ABS(ROUND(VALUE(SUBSTITUTE(連結実質赤字比率に係る赤字・黒字の構成分析!H$40,"▲", "-")), 2)), NA())</f>
        <v>#VALUE!</v>
      </c>
      <c r="G30" s="179" t="e">
        <f>IF(ROUND(VALUE(SUBSTITUTE(連結実質赤字比率に係る赤字・黒字の構成分析!H$40,"▲", "-")), 2) &gt;= 0, ABS(ROUND(VALUE(SUBSTITUTE(連結実質赤字比率に係る赤字・黒字の構成分析!H$40,"▲", "-")), 2)), NA())</f>
        <v>#VALUE!</v>
      </c>
      <c r="H30" s="179" t="e">
        <f>IF(ROUND(VALUE(SUBSTITUTE(連結実質赤字比率に係る赤字・黒字の構成分析!I$40,"▲", "-")), 2) &lt; 0, ABS(ROUND(VALUE(SUBSTITUTE(連結実質赤字比率に係る赤字・黒字の構成分析!I$40,"▲", "-")), 2)), NA())</f>
        <v>#VALUE!</v>
      </c>
      <c r="I30" s="179" t="e">
        <f>IF(ROUND(VALUE(SUBSTITUTE(連結実質赤字比率に係る赤字・黒字の構成分析!I$40,"▲", "-")), 2) &gt;= 0, ABS(ROUND(VALUE(SUBSTITUTE(連結実質赤字比率に係る赤字・黒字の構成分析!I$40,"▲", "-")), 2)), NA())</f>
        <v>#VALUE!</v>
      </c>
      <c r="J30" s="179" t="e">
        <f>IF(ROUND(VALUE(SUBSTITUTE(連結実質赤字比率に係る赤字・黒字の構成分析!J$40,"▲", "-")), 2) &lt; 0, ABS(ROUND(VALUE(SUBSTITUTE(連結実質赤字比率に係る赤字・黒字の構成分析!J$40,"▲", "-")), 2)), NA())</f>
        <v>#VALUE!</v>
      </c>
      <c r="K30" s="179" t="e">
        <f>IF(ROUND(VALUE(SUBSTITUTE(連結実質赤字比率に係る赤字・黒字の構成分析!J$40,"▲", "-")), 2) &gt;= 0, ABS(ROUND(VALUE(SUBSTITUTE(連結実質赤字比率に係る赤字・黒字の構成分析!J$40,"▲", "-")), 2)), NA())</f>
        <v>#VALUE!</v>
      </c>
    </row>
    <row r="31" spans="1:11" x14ac:dyDescent="0.15">
      <c r="A31" s="179" t="str">
        <f>IF(連結実質赤字比率に係る赤字・黒字の構成分析!C$39="",NA(),連結実質赤字比率に係る赤字・黒字の構成分析!C$39)</f>
        <v>宅地開発事業特別会計</v>
      </c>
      <c r="B31" s="179" t="e">
        <f>IF(ROUND(VALUE(SUBSTITUTE(連結実質赤字比率に係る赤字・黒字の構成分析!F$39,"▲", "-")), 2) &lt; 0, ABS(ROUND(VALUE(SUBSTITUTE(連結実質赤字比率に係る赤字・黒字の構成分析!F$39,"▲", "-")), 2)), NA())</f>
        <v>#VALUE!</v>
      </c>
      <c r="C31" s="179" t="e">
        <f>IF(ROUND(VALUE(SUBSTITUTE(連結実質赤字比率に係る赤字・黒字の構成分析!F$39,"▲", "-")), 2) &gt;= 0, ABS(ROUND(VALUE(SUBSTITUTE(連結実質赤字比率に係る赤字・黒字の構成分析!F$39,"▲", "-")), 2)), NA())</f>
        <v>#VALUE!</v>
      </c>
      <c r="D31" s="179" t="e">
        <f>IF(ROUND(VALUE(SUBSTITUTE(連結実質赤字比率に係る赤字・黒字の構成分析!G$39,"▲", "-")), 2) &lt; 0, ABS(ROUND(VALUE(SUBSTITUTE(連結実質赤字比率に係る赤字・黒字の構成分析!G$39,"▲", "-")), 2)), NA())</f>
        <v>#VALUE!</v>
      </c>
      <c r="E31" s="179" t="e">
        <f>IF(ROUND(VALUE(SUBSTITUTE(連結実質赤字比率に係る赤字・黒字の構成分析!G$39,"▲", "-")), 2) &gt;= 0, ABS(ROUND(VALUE(SUBSTITUTE(連結実質赤字比率に係る赤字・黒字の構成分析!G$39,"▲", "-")), 2)), NA())</f>
        <v>#VALUE!</v>
      </c>
      <c r="F31" s="179" t="e">
        <f>IF(ROUND(VALUE(SUBSTITUTE(連結実質赤字比率に係る赤字・黒字の構成分析!H$39,"▲", "-")), 2) &lt; 0, ABS(ROUND(VALUE(SUBSTITUTE(連結実質赤字比率に係る赤字・黒字の構成分析!H$39,"▲", "-")), 2)), NA())</f>
        <v>#VALUE!</v>
      </c>
      <c r="G31" s="179" t="e">
        <f>IF(ROUND(VALUE(SUBSTITUTE(連結実質赤字比率に係る赤字・黒字の構成分析!H$39,"▲", "-")), 2) &gt;= 0, ABS(ROUND(VALUE(SUBSTITUTE(連結実質赤字比率に係る赤字・黒字の構成分析!H$39,"▲", "-")), 2)), NA())</f>
        <v>#VALUE!</v>
      </c>
      <c r="H31" s="179" t="e">
        <f>IF(ROUND(VALUE(SUBSTITUTE(連結実質赤字比率に係る赤字・黒字の構成分析!I$39,"▲", "-")), 2) &lt; 0, ABS(ROUND(VALUE(SUBSTITUTE(連結実質赤字比率に係る赤字・黒字の構成分析!I$39,"▲", "-")), 2)), NA())</f>
        <v>#VALUE!</v>
      </c>
      <c r="I31" s="179" t="e">
        <f>IF(ROUND(VALUE(SUBSTITUTE(連結実質赤字比率に係る赤字・黒字の構成分析!I$39,"▲", "-")), 2) &gt;= 0, ABS(ROUND(VALUE(SUBSTITUTE(連結実質赤字比率に係る赤字・黒字の構成分析!I$39,"▲", "-")), 2)), NA())</f>
        <v>#VALUE!</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v>
      </c>
    </row>
    <row r="32" spans="1:11" x14ac:dyDescent="0.15">
      <c r="A32" s="179" t="str">
        <f>IF(連結実質赤字比率に係る赤字・黒字の構成分析!C$38="",NA(),連結実質赤字比率に係る赤字・黒字の構成分析!C$38)</f>
        <v>後期高齢者医療特別会計</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0</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0.01</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0</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0.01</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0.02</v>
      </c>
    </row>
    <row r="33" spans="1:16" x14ac:dyDescent="0.15">
      <c r="A33" s="179" t="str">
        <f>IF(連結実質赤字比率に係る赤字・黒字の構成分析!C$37="",NA(),連結実質赤字比率に係る赤字・黒字の構成分析!C$37)</f>
        <v>下水道事業特別会計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0</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0</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0</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0</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0.46</v>
      </c>
    </row>
    <row r="34" spans="1:16" x14ac:dyDescent="0.15">
      <c r="A34" s="179" t="str">
        <f>IF(連結実質赤字比率に係る赤字・黒字の構成分析!C$36="",NA(),連結実質赤字比率に係る赤字・黒字の構成分析!C$36)</f>
        <v>国民健康保険事業特別会計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0.84</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1.51</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3.15</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4.1900000000000004</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1.76</v>
      </c>
    </row>
    <row r="35" spans="1:16" x14ac:dyDescent="0.15">
      <c r="A35" s="179" t="str">
        <f>IF(連結実質赤字比率に係る赤字・黒字の構成分析!C$35="",NA(),連結実質赤字比率に係る赤字・黒字の構成分析!C$35)</f>
        <v>水道事業会計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2.11</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2.14</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2.17</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3.15</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3.6</v>
      </c>
    </row>
    <row r="36" spans="1:16" x14ac:dyDescent="0.15">
      <c r="A36" s="179" t="str">
        <f>IF(連結実質赤字比率に係る赤字・黒字の構成分析!C$34="",NA(),連結実質赤字比率に係る赤字・黒字の構成分析!C$34)</f>
        <v>一般会計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10.24</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10</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8.86</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9.23</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9.2799999999999994</v>
      </c>
    </row>
    <row r="39" spans="1:16" x14ac:dyDescent="0.15">
      <c r="A39" s="148" t="s">
        <v>60</v>
      </c>
    </row>
    <row r="40" spans="1:16" x14ac:dyDescent="0.15">
      <c r="A40" s="180"/>
      <c r="B40" s="180" t="str">
        <f>'実質公債費比率（分子）の構造'!K$44</f>
        <v>H27</v>
      </c>
      <c r="C40" s="180"/>
      <c r="D40" s="180"/>
      <c r="E40" s="180" t="str">
        <f>'実質公債費比率（分子）の構造'!L$44</f>
        <v>H28</v>
      </c>
      <c r="F40" s="180"/>
      <c r="G40" s="180"/>
      <c r="H40" s="180" t="str">
        <f>'実質公債費比率（分子）の構造'!M$44</f>
        <v>H29</v>
      </c>
      <c r="I40" s="180"/>
      <c r="J40" s="180"/>
      <c r="K40" s="180" t="str">
        <f>'実質公債費比率（分子）の構造'!N$44</f>
        <v>H30</v>
      </c>
      <c r="L40" s="180"/>
      <c r="M40" s="180"/>
      <c r="N40" s="180" t="str">
        <f>'実質公債費比率（分子）の構造'!O$44</f>
        <v>R01</v>
      </c>
      <c r="O40" s="180"/>
      <c r="P40" s="180"/>
    </row>
    <row r="41" spans="1:16" x14ac:dyDescent="0.15">
      <c r="A41" s="180"/>
      <c r="B41" s="180" t="s">
        <v>61</v>
      </c>
      <c r="C41" s="180"/>
      <c r="D41" s="180" t="s">
        <v>62</v>
      </c>
      <c r="E41" s="180" t="s">
        <v>61</v>
      </c>
      <c r="F41" s="180"/>
      <c r="G41" s="180" t="s">
        <v>62</v>
      </c>
      <c r="H41" s="180" t="s">
        <v>61</v>
      </c>
      <c r="I41" s="180"/>
      <c r="J41" s="180" t="s">
        <v>62</v>
      </c>
      <c r="K41" s="180" t="s">
        <v>61</v>
      </c>
      <c r="L41" s="180"/>
      <c r="M41" s="180" t="s">
        <v>62</v>
      </c>
      <c r="N41" s="180" t="s">
        <v>61</v>
      </c>
      <c r="O41" s="180"/>
      <c r="P41" s="180" t="s">
        <v>62</v>
      </c>
    </row>
    <row r="42" spans="1:16" x14ac:dyDescent="0.15">
      <c r="A42" s="180" t="s">
        <v>63</v>
      </c>
      <c r="B42" s="180"/>
      <c r="C42" s="180"/>
      <c r="D42" s="180">
        <f>'実質公債費比率（分子）の構造'!K$52</f>
        <v>3761</v>
      </c>
      <c r="E42" s="180"/>
      <c r="F42" s="180"/>
      <c r="G42" s="180">
        <f>'実質公債費比率（分子）の構造'!L$52</f>
        <v>3781</v>
      </c>
      <c r="H42" s="180"/>
      <c r="I42" s="180"/>
      <c r="J42" s="180">
        <f>'実質公債費比率（分子）の構造'!M$52</f>
        <v>3748</v>
      </c>
      <c r="K42" s="180"/>
      <c r="L42" s="180"/>
      <c r="M42" s="180">
        <f>'実質公債費比率（分子）の構造'!N$52</f>
        <v>3808</v>
      </c>
      <c r="N42" s="180"/>
      <c r="O42" s="180"/>
      <c r="P42" s="180">
        <f>'実質公債費比率（分子）の構造'!O$52</f>
        <v>3767</v>
      </c>
    </row>
    <row r="43" spans="1:16" x14ac:dyDescent="0.15">
      <c r="A43" s="180" t="s">
        <v>64</v>
      </c>
      <c r="B43" s="180">
        <f>'実質公債費比率（分子）の構造'!K$51</f>
        <v>0</v>
      </c>
      <c r="C43" s="180"/>
      <c r="D43" s="180"/>
      <c r="E43" s="180">
        <f>'実質公債費比率（分子）の構造'!L$51</f>
        <v>0</v>
      </c>
      <c r="F43" s="180"/>
      <c r="G43" s="180"/>
      <c r="H43" s="180">
        <f>'実質公債費比率（分子）の構造'!M$51</f>
        <v>0</v>
      </c>
      <c r="I43" s="180"/>
      <c r="J43" s="180"/>
      <c r="K43" s="180">
        <f>'実質公債費比率（分子）の構造'!N$51</f>
        <v>0</v>
      </c>
      <c r="L43" s="180"/>
      <c r="M43" s="180"/>
      <c r="N43" s="180">
        <f>'実質公債費比率（分子）の構造'!O$51</f>
        <v>0</v>
      </c>
      <c r="O43" s="180"/>
      <c r="P43" s="180"/>
    </row>
    <row r="44" spans="1:16" x14ac:dyDescent="0.15">
      <c r="A44" s="180" t="s">
        <v>65</v>
      </c>
      <c r="B44" s="180">
        <f>'実質公債費比率（分子）の構造'!K$50</f>
        <v>14</v>
      </c>
      <c r="C44" s="180"/>
      <c r="D44" s="180"/>
      <c r="E44" s="180">
        <f>'実質公債費比率（分子）の構造'!L$50</f>
        <v>14</v>
      </c>
      <c r="F44" s="180"/>
      <c r="G44" s="180"/>
      <c r="H44" s="180">
        <f>'実質公債費比率（分子）の構造'!M$50</f>
        <v>12</v>
      </c>
      <c r="I44" s="180"/>
      <c r="J44" s="180"/>
      <c r="K44" s="180">
        <f>'実質公債費比率（分子）の構造'!N$50</f>
        <v>12</v>
      </c>
      <c r="L44" s="180"/>
      <c r="M44" s="180"/>
      <c r="N44" s="180">
        <f>'実質公債費比率（分子）の構造'!O$50</f>
        <v>11</v>
      </c>
      <c r="O44" s="180"/>
      <c r="P44" s="180"/>
    </row>
    <row r="45" spans="1:16" x14ac:dyDescent="0.15">
      <c r="A45" s="180" t="s">
        <v>66</v>
      </c>
      <c r="B45" s="180">
        <f>'実質公債費比率（分子）の構造'!K$49</f>
        <v>187</v>
      </c>
      <c r="C45" s="180"/>
      <c r="D45" s="180"/>
      <c r="E45" s="180">
        <f>'実質公債費比率（分子）の構造'!L$49</f>
        <v>137</v>
      </c>
      <c r="F45" s="180"/>
      <c r="G45" s="180"/>
      <c r="H45" s="180">
        <f>'実質公債費比率（分子）の構造'!M$49</f>
        <v>144</v>
      </c>
      <c r="I45" s="180"/>
      <c r="J45" s="180"/>
      <c r="K45" s="180">
        <f>'実質公債費比率（分子）の構造'!N$49</f>
        <v>165</v>
      </c>
      <c r="L45" s="180"/>
      <c r="M45" s="180"/>
      <c r="N45" s="180">
        <f>'実質公債費比率（分子）の構造'!O$49</f>
        <v>122</v>
      </c>
      <c r="O45" s="180"/>
      <c r="P45" s="180"/>
    </row>
    <row r="46" spans="1:16" x14ac:dyDescent="0.15">
      <c r="A46" s="180" t="s">
        <v>67</v>
      </c>
      <c r="B46" s="180">
        <f>'実質公債費比率（分子）の構造'!K$48</f>
        <v>600</v>
      </c>
      <c r="C46" s="180"/>
      <c r="D46" s="180"/>
      <c r="E46" s="180">
        <f>'実質公債費比率（分子）の構造'!L$48</f>
        <v>501</v>
      </c>
      <c r="F46" s="180"/>
      <c r="G46" s="180"/>
      <c r="H46" s="180">
        <f>'実質公債費比率（分子）の構造'!M$48</f>
        <v>483</v>
      </c>
      <c r="I46" s="180"/>
      <c r="J46" s="180"/>
      <c r="K46" s="180">
        <f>'実質公債費比率（分子）の構造'!N$48</f>
        <v>483</v>
      </c>
      <c r="L46" s="180"/>
      <c r="M46" s="180"/>
      <c r="N46" s="180">
        <f>'実質公債費比率（分子）の構造'!O$48</f>
        <v>464</v>
      </c>
      <c r="O46" s="180"/>
      <c r="P46" s="180"/>
    </row>
    <row r="47" spans="1:16" x14ac:dyDescent="0.15">
      <c r="A47" s="180" t="s">
        <v>68</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x14ac:dyDescent="0.15">
      <c r="A48" s="180" t="s">
        <v>69</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15">
      <c r="A49" s="180" t="s">
        <v>70</v>
      </c>
      <c r="B49" s="180">
        <f>'実質公債費比率（分子）の構造'!K$45</f>
        <v>4285</v>
      </c>
      <c r="C49" s="180"/>
      <c r="D49" s="180"/>
      <c r="E49" s="180">
        <f>'実質公債費比率（分子）の構造'!L$45</f>
        <v>3780</v>
      </c>
      <c r="F49" s="180"/>
      <c r="G49" s="180"/>
      <c r="H49" s="180">
        <f>'実質公債費比率（分子）の構造'!M$45</f>
        <v>3179</v>
      </c>
      <c r="I49" s="180"/>
      <c r="J49" s="180"/>
      <c r="K49" s="180">
        <f>'実質公債費比率（分子）の構造'!N$45</f>
        <v>2844</v>
      </c>
      <c r="L49" s="180"/>
      <c r="M49" s="180"/>
      <c r="N49" s="180">
        <f>'実質公債費比率（分子）の構造'!O$45</f>
        <v>2586</v>
      </c>
      <c r="O49" s="180"/>
      <c r="P49" s="180"/>
    </row>
    <row r="50" spans="1:16" x14ac:dyDescent="0.15">
      <c r="A50" s="180" t="s">
        <v>71</v>
      </c>
      <c r="B50" s="180" t="e">
        <f>NA()</f>
        <v>#N/A</v>
      </c>
      <c r="C50" s="180">
        <f>IF(ISNUMBER('実質公債費比率（分子）の構造'!K$53),'実質公債費比率（分子）の構造'!K$53,NA())</f>
        <v>1325</v>
      </c>
      <c r="D50" s="180" t="e">
        <f>NA()</f>
        <v>#N/A</v>
      </c>
      <c r="E50" s="180" t="e">
        <f>NA()</f>
        <v>#N/A</v>
      </c>
      <c r="F50" s="180">
        <f>IF(ISNUMBER('実質公債費比率（分子）の構造'!L$53),'実質公債費比率（分子）の構造'!L$53,NA())</f>
        <v>651</v>
      </c>
      <c r="G50" s="180" t="e">
        <f>NA()</f>
        <v>#N/A</v>
      </c>
      <c r="H50" s="180" t="e">
        <f>NA()</f>
        <v>#N/A</v>
      </c>
      <c r="I50" s="180">
        <f>IF(ISNUMBER('実質公債費比率（分子）の構造'!M$53),'実質公債費比率（分子）の構造'!M$53,NA())</f>
        <v>70</v>
      </c>
      <c r="J50" s="180" t="e">
        <f>NA()</f>
        <v>#N/A</v>
      </c>
      <c r="K50" s="180" t="e">
        <f>NA()</f>
        <v>#N/A</v>
      </c>
      <c r="L50" s="180">
        <f>IF(ISNUMBER('実質公債費比率（分子）の構造'!N$53),'実質公債費比率（分子）の構造'!N$53,NA())</f>
        <v>-304</v>
      </c>
      <c r="M50" s="180" t="e">
        <f>NA()</f>
        <v>#N/A</v>
      </c>
      <c r="N50" s="180" t="e">
        <f>NA()</f>
        <v>#N/A</v>
      </c>
      <c r="O50" s="180">
        <f>IF(ISNUMBER('実質公債費比率（分子）の構造'!O$53),'実質公債費比率（分子）の構造'!O$53,NA())</f>
        <v>-584</v>
      </c>
      <c r="P50" s="180" t="e">
        <f>NA()</f>
        <v>#N/A</v>
      </c>
    </row>
    <row r="53" spans="1:16" x14ac:dyDescent="0.15">
      <c r="A53" s="148" t="s">
        <v>72</v>
      </c>
    </row>
    <row r="54" spans="1:16" x14ac:dyDescent="0.15">
      <c r="A54" s="179"/>
      <c r="B54" s="179" t="str">
        <f>'将来負担比率（分子）の構造'!I$40</f>
        <v>H27</v>
      </c>
      <c r="C54" s="179"/>
      <c r="D54" s="179"/>
      <c r="E54" s="179" t="str">
        <f>'将来負担比率（分子）の構造'!J$40</f>
        <v>H28</v>
      </c>
      <c r="F54" s="179"/>
      <c r="G54" s="179"/>
      <c r="H54" s="179" t="str">
        <f>'将来負担比率（分子）の構造'!K$40</f>
        <v>H29</v>
      </c>
      <c r="I54" s="179"/>
      <c r="J54" s="179"/>
      <c r="K54" s="179" t="str">
        <f>'将来負担比率（分子）の構造'!L$40</f>
        <v>H30</v>
      </c>
      <c r="L54" s="179"/>
      <c r="M54" s="179"/>
      <c r="N54" s="179" t="str">
        <f>'将来負担比率（分子）の構造'!M$40</f>
        <v>R01</v>
      </c>
      <c r="O54" s="179"/>
      <c r="P54" s="179"/>
    </row>
    <row r="55" spans="1:16" x14ac:dyDescent="0.15">
      <c r="A55" s="179"/>
      <c r="B55" s="179" t="s">
        <v>73</v>
      </c>
      <c r="C55" s="179"/>
      <c r="D55" s="179" t="s">
        <v>74</v>
      </c>
      <c r="E55" s="179" t="s">
        <v>73</v>
      </c>
      <c r="F55" s="179"/>
      <c r="G55" s="179" t="s">
        <v>74</v>
      </c>
      <c r="H55" s="179" t="s">
        <v>73</v>
      </c>
      <c r="I55" s="179"/>
      <c r="J55" s="179" t="s">
        <v>74</v>
      </c>
      <c r="K55" s="179" t="s">
        <v>73</v>
      </c>
      <c r="L55" s="179"/>
      <c r="M55" s="179" t="s">
        <v>74</v>
      </c>
      <c r="N55" s="179" t="s">
        <v>73</v>
      </c>
      <c r="O55" s="179"/>
      <c r="P55" s="179" t="s">
        <v>74</v>
      </c>
    </row>
    <row r="56" spans="1:16" x14ac:dyDescent="0.15">
      <c r="A56" s="179" t="s">
        <v>43</v>
      </c>
      <c r="B56" s="179"/>
      <c r="C56" s="179"/>
      <c r="D56" s="179">
        <f>'将来負担比率（分子）の構造'!I$52</f>
        <v>29961</v>
      </c>
      <c r="E56" s="179"/>
      <c r="F56" s="179"/>
      <c r="G56" s="179">
        <f>'将来負担比率（分子）の構造'!J$52</f>
        <v>29442</v>
      </c>
      <c r="H56" s="179"/>
      <c r="I56" s="179"/>
      <c r="J56" s="179">
        <f>'将来負担比率（分子）の構造'!K$52</f>
        <v>29925</v>
      </c>
      <c r="K56" s="179"/>
      <c r="L56" s="179"/>
      <c r="M56" s="179">
        <f>'将来負担比率（分子）の構造'!L$52</f>
        <v>29217</v>
      </c>
      <c r="N56" s="179"/>
      <c r="O56" s="179"/>
      <c r="P56" s="179">
        <f>'将来負担比率（分子）の構造'!M$52</f>
        <v>30320</v>
      </c>
    </row>
    <row r="57" spans="1:16" x14ac:dyDescent="0.15">
      <c r="A57" s="179" t="s">
        <v>42</v>
      </c>
      <c r="B57" s="179"/>
      <c r="C57" s="179"/>
      <c r="D57" s="179">
        <f>'将来負担比率（分子）の構造'!I$51</f>
        <v>335</v>
      </c>
      <c r="E57" s="179"/>
      <c r="F57" s="179"/>
      <c r="G57" s="179">
        <f>'将来負担比率（分子）の構造'!J$51</f>
        <v>128</v>
      </c>
      <c r="H57" s="179"/>
      <c r="I57" s="179"/>
      <c r="J57" s="179">
        <f>'将来負担比率（分子）の構造'!K$51</f>
        <v>75</v>
      </c>
      <c r="K57" s="179"/>
      <c r="L57" s="179"/>
      <c r="M57" s="179">
        <f>'将来負担比率（分子）の構造'!L$51</f>
        <v>66</v>
      </c>
      <c r="N57" s="179"/>
      <c r="O57" s="179"/>
      <c r="P57" s="179">
        <f>'将来負担比率（分子）の構造'!M$51</f>
        <v>58</v>
      </c>
    </row>
    <row r="58" spans="1:16" x14ac:dyDescent="0.15">
      <c r="A58" s="179" t="s">
        <v>41</v>
      </c>
      <c r="B58" s="179"/>
      <c r="C58" s="179"/>
      <c r="D58" s="179">
        <f>'将来負担比率（分子）の構造'!I$50</f>
        <v>19084</v>
      </c>
      <c r="E58" s="179"/>
      <c r="F58" s="179"/>
      <c r="G58" s="179">
        <f>'将来負担比率（分子）の構造'!J$50</f>
        <v>17362</v>
      </c>
      <c r="H58" s="179"/>
      <c r="I58" s="179"/>
      <c r="J58" s="179">
        <f>'将来負担比率（分子）の構造'!K$50</f>
        <v>16111</v>
      </c>
      <c r="K58" s="179"/>
      <c r="L58" s="179"/>
      <c r="M58" s="179">
        <f>'将来負担比率（分子）の構造'!L$50</f>
        <v>14911</v>
      </c>
      <c r="N58" s="179"/>
      <c r="O58" s="179"/>
      <c r="P58" s="179">
        <f>'将来負担比率（分子）の構造'!M$50</f>
        <v>14489</v>
      </c>
    </row>
    <row r="59" spans="1:16" x14ac:dyDescent="0.15">
      <c r="A59" s="179" t="s">
        <v>39</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15">
      <c r="A60" s="179" t="s">
        <v>38</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15">
      <c r="A61" s="179" t="s">
        <v>36</v>
      </c>
      <c r="B61" s="179" t="str">
        <f>'将来負担比率（分子）の構造'!I$46</f>
        <v>-</v>
      </c>
      <c r="C61" s="179"/>
      <c r="D61" s="179"/>
      <c r="E61" s="179" t="str">
        <f>'将来負担比率（分子）の構造'!J$46</f>
        <v>-</v>
      </c>
      <c r="F61" s="179"/>
      <c r="G61" s="179"/>
      <c r="H61" s="179" t="str">
        <f>'将来負担比率（分子）の構造'!K$46</f>
        <v>-</v>
      </c>
      <c r="I61" s="179"/>
      <c r="J61" s="179"/>
      <c r="K61" s="179" t="str">
        <f>'将来負担比率（分子）の構造'!L$46</f>
        <v>-</v>
      </c>
      <c r="L61" s="179"/>
      <c r="M61" s="179"/>
      <c r="N61" s="179" t="str">
        <f>'将来負担比率（分子）の構造'!M$46</f>
        <v>-</v>
      </c>
      <c r="O61" s="179"/>
      <c r="P61" s="179"/>
    </row>
    <row r="62" spans="1:16" x14ac:dyDescent="0.15">
      <c r="A62" s="179" t="s">
        <v>35</v>
      </c>
      <c r="B62" s="179">
        <f>'将来負担比率（分子）の構造'!I$45</f>
        <v>4233</v>
      </c>
      <c r="C62" s="179"/>
      <c r="D62" s="179"/>
      <c r="E62" s="179">
        <f>'将来負担比率（分子）の構造'!J$45</f>
        <v>4138</v>
      </c>
      <c r="F62" s="179"/>
      <c r="G62" s="179"/>
      <c r="H62" s="179">
        <f>'将来負担比率（分子）の構造'!K$45</f>
        <v>4197</v>
      </c>
      <c r="I62" s="179"/>
      <c r="J62" s="179"/>
      <c r="K62" s="179">
        <f>'将来負担比率（分子）の構造'!L$45</f>
        <v>3874</v>
      </c>
      <c r="L62" s="179"/>
      <c r="M62" s="179"/>
      <c r="N62" s="179">
        <f>'将来負担比率（分子）の構造'!M$45</f>
        <v>4054</v>
      </c>
      <c r="O62" s="179"/>
      <c r="P62" s="179"/>
    </row>
    <row r="63" spans="1:16" x14ac:dyDescent="0.15">
      <c r="A63" s="179" t="s">
        <v>34</v>
      </c>
      <c r="B63" s="179">
        <f>'将来負担比率（分子）の構造'!I$44</f>
        <v>479</v>
      </c>
      <c r="C63" s="179"/>
      <c r="D63" s="179"/>
      <c r="E63" s="179">
        <f>'将来負担比率（分子）の構造'!J$44</f>
        <v>255</v>
      </c>
      <c r="F63" s="179"/>
      <c r="G63" s="179"/>
      <c r="H63" s="179">
        <f>'将来負担比率（分子）の構造'!K$44</f>
        <v>290</v>
      </c>
      <c r="I63" s="179"/>
      <c r="J63" s="179"/>
      <c r="K63" s="179">
        <f>'将来負担比率（分子）の構造'!L$44</f>
        <v>233</v>
      </c>
      <c r="L63" s="179"/>
      <c r="M63" s="179"/>
      <c r="N63" s="179">
        <f>'将来負担比率（分子）の構造'!M$44</f>
        <v>212</v>
      </c>
      <c r="O63" s="179"/>
      <c r="P63" s="179"/>
    </row>
    <row r="64" spans="1:16" x14ac:dyDescent="0.15">
      <c r="A64" s="179" t="s">
        <v>33</v>
      </c>
      <c r="B64" s="179">
        <f>'将来負担比率（分子）の構造'!I$43</f>
        <v>6885</v>
      </c>
      <c r="C64" s="179"/>
      <c r="D64" s="179"/>
      <c r="E64" s="179">
        <f>'将来負担比率（分子）の構造'!J$43</f>
        <v>6839</v>
      </c>
      <c r="F64" s="179"/>
      <c r="G64" s="179"/>
      <c r="H64" s="179">
        <f>'将来負担比率（分子）の構造'!K$43</f>
        <v>6645</v>
      </c>
      <c r="I64" s="179"/>
      <c r="J64" s="179"/>
      <c r="K64" s="179">
        <f>'将来負担比率（分子）の構造'!L$43</f>
        <v>4152</v>
      </c>
      <c r="L64" s="179"/>
      <c r="M64" s="179"/>
      <c r="N64" s="179">
        <f>'将来負担比率（分子）の構造'!M$43</f>
        <v>4688</v>
      </c>
      <c r="O64" s="179"/>
      <c r="P64" s="179"/>
    </row>
    <row r="65" spans="1:16" x14ac:dyDescent="0.15">
      <c r="A65" s="179" t="s">
        <v>32</v>
      </c>
      <c r="B65" s="179" t="str">
        <f>'将来負担比率（分子）の構造'!I$42</f>
        <v>-</v>
      </c>
      <c r="C65" s="179"/>
      <c r="D65" s="179"/>
      <c r="E65" s="179" t="str">
        <f>'将来負担比率（分子）の構造'!J$42</f>
        <v>-</v>
      </c>
      <c r="F65" s="179"/>
      <c r="G65" s="179"/>
      <c r="H65" s="179" t="str">
        <f>'将来負担比率（分子）の構造'!K$42</f>
        <v>-</v>
      </c>
      <c r="I65" s="179"/>
      <c r="J65" s="179"/>
      <c r="K65" s="179" t="str">
        <f>'将来負担比率（分子）の構造'!L$42</f>
        <v>-</v>
      </c>
      <c r="L65" s="179"/>
      <c r="M65" s="179"/>
      <c r="N65" s="179" t="str">
        <f>'将来負担比率（分子）の構造'!M$42</f>
        <v>-</v>
      </c>
      <c r="O65" s="179"/>
      <c r="P65" s="179"/>
    </row>
    <row r="66" spans="1:16" x14ac:dyDescent="0.15">
      <c r="A66" s="179" t="s">
        <v>31</v>
      </c>
      <c r="B66" s="179">
        <f>'将来負担比率（分子）の構造'!I$41</f>
        <v>25288</v>
      </c>
      <c r="C66" s="179"/>
      <c r="D66" s="179"/>
      <c r="E66" s="179">
        <f>'将来負担比率（分子）の構造'!J$41</f>
        <v>22510</v>
      </c>
      <c r="F66" s="179"/>
      <c r="G66" s="179"/>
      <c r="H66" s="179">
        <f>'将来負担比率（分子）の構造'!K$41</f>
        <v>21324</v>
      </c>
      <c r="I66" s="179"/>
      <c r="J66" s="179"/>
      <c r="K66" s="179">
        <f>'将来負担比率（分子）の構造'!L$41</f>
        <v>19958</v>
      </c>
      <c r="L66" s="179"/>
      <c r="M66" s="179"/>
      <c r="N66" s="179">
        <f>'将来負担比率（分子）の構造'!M$41</f>
        <v>21365</v>
      </c>
      <c r="O66" s="179"/>
      <c r="P66" s="179"/>
    </row>
    <row r="67" spans="1:16" x14ac:dyDescent="0.15">
      <c r="A67" s="179" t="s">
        <v>75</v>
      </c>
      <c r="B67" s="179" t="e">
        <f>NA()</f>
        <v>#N/A</v>
      </c>
      <c r="C67" s="179">
        <f>IF(ISNUMBER('将来負担比率（分子）の構造'!I$53), IF('将来負担比率（分子）の構造'!I$53 &lt; 0, 0, '将来負担比率（分子）の構造'!I$53), NA())</f>
        <v>0</v>
      </c>
      <c r="D67" s="179" t="e">
        <f>NA()</f>
        <v>#N/A</v>
      </c>
      <c r="E67" s="179" t="e">
        <f>NA()</f>
        <v>#N/A</v>
      </c>
      <c r="F67" s="179">
        <f>IF(ISNUMBER('将来負担比率（分子）の構造'!J$53), IF('将来負担比率（分子）の構造'!J$53 &lt; 0, 0, '将来負担比率（分子）の構造'!J$53), NA())</f>
        <v>0</v>
      </c>
      <c r="G67" s="179" t="e">
        <f>NA()</f>
        <v>#N/A</v>
      </c>
      <c r="H67" s="179" t="e">
        <f>NA()</f>
        <v>#N/A</v>
      </c>
      <c r="I67" s="179">
        <f>IF(ISNUMBER('将来負担比率（分子）の構造'!K$53), IF('将来負担比率（分子）の構造'!K$53 &lt; 0, 0, '将来負担比率（分子）の構造'!K$53), NA())</f>
        <v>0</v>
      </c>
      <c r="J67" s="179" t="e">
        <f>NA()</f>
        <v>#N/A</v>
      </c>
      <c r="K67" s="179" t="e">
        <f>NA()</f>
        <v>#N/A</v>
      </c>
      <c r="L67" s="179">
        <f>IF(ISNUMBER('将来負担比率（分子）の構造'!L$53), IF('将来負担比率（分子）の構造'!L$53 &lt; 0, 0, '将来負担比率（分子）の構造'!L$53), NA())</f>
        <v>0</v>
      </c>
      <c r="M67" s="179" t="e">
        <f>NA()</f>
        <v>#N/A</v>
      </c>
      <c r="N67" s="179" t="e">
        <f>NA()</f>
        <v>#N/A</v>
      </c>
      <c r="O67" s="179">
        <f>IF(ISNUMBER('将来負担比率（分子）の構造'!M$53), IF('将来負担比率（分子）の構造'!M$53 &lt; 0, 0, '将来負担比率（分子）の構造'!M$53), NA())</f>
        <v>0</v>
      </c>
      <c r="P67" s="179" t="e">
        <f>NA()</f>
        <v>#N/A</v>
      </c>
    </row>
    <row r="70" spans="1:16" x14ac:dyDescent="0.15">
      <c r="A70" s="181" t="s">
        <v>76</v>
      </c>
      <c r="B70" s="181"/>
      <c r="C70" s="181"/>
      <c r="D70" s="181"/>
      <c r="E70" s="181"/>
      <c r="F70" s="181"/>
    </row>
    <row r="71" spans="1:16" x14ac:dyDescent="0.15">
      <c r="A71" s="182"/>
      <c r="B71" s="182" t="str">
        <f>基金残高に係る経年分析!F54</f>
        <v>H29</v>
      </c>
      <c r="C71" s="182" t="str">
        <f>基金残高に係る経年分析!G54</f>
        <v>H30</v>
      </c>
      <c r="D71" s="182" t="str">
        <f>基金残高に係る経年分析!H54</f>
        <v>R01</v>
      </c>
    </row>
    <row r="72" spans="1:16" x14ac:dyDescent="0.15">
      <c r="A72" s="182" t="s">
        <v>77</v>
      </c>
      <c r="B72" s="183">
        <f>基金残高に係る経年分析!F55</f>
        <v>3489</v>
      </c>
      <c r="C72" s="183">
        <f>基金残高に係る経年分析!G55</f>
        <v>3490</v>
      </c>
      <c r="D72" s="183">
        <f>基金残高に係る経年分析!H55</f>
        <v>3491</v>
      </c>
    </row>
    <row r="73" spans="1:16" x14ac:dyDescent="0.15">
      <c r="A73" s="182" t="s">
        <v>78</v>
      </c>
      <c r="B73" s="183">
        <f>基金残高に係る経年分析!F56</f>
        <v>8559</v>
      </c>
      <c r="C73" s="183">
        <f>基金残高に係る経年分析!G56</f>
        <v>7073</v>
      </c>
      <c r="D73" s="183">
        <f>基金残高に係る経年分析!H56</f>
        <v>5607</v>
      </c>
    </row>
    <row r="74" spans="1:16" x14ac:dyDescent="0.15">
      <c r="A74" s="182" t="s">
        <v>79</v>
      </c>
      <c r="B74" s="183">
        <f>基金残高に係る経年分析!F57</f>
        <v>7279</v>
      </c>
      <c r="C74" s="183">
        <f>基金残高に係る経年分析!G57</f>
        <v>7513</v>
      </c>
      <c r="D74" s="183">
        <f>基金残高に係る経年分析!H57</f>
        <v>8156</v>
      </c>
    </row>
  </sheetData>
  <sheetProtection algorithmName="SHA-512" hashValue="FicPi9s3+w2iHVayMOKk9VdHlDLBYOid/zsYaxbc1GS+FkVRe/bMpTGLDD5p/myt7JRFEaQBckupH5XQ7hgt7w==" saltValue="w9oQYZzp9PB8xT9en0og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4" customWidth="1"/>
    <col min="96" max="133" width="1.625" style="240" customWidth="1"/>
    <col min="134" max="143" width="1.625" style="224" customWidth="1"/>
    <col min="144" max="16384" width="0" style="224" hidden="1"/>
  </cols>
  <sheetData>
    <row r="1" spans="2:143" ht="22.5" customHeight="1" thickBot="1" x14ac:dyDescent="0.2">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757" t="s">
        <v>216</v>
      </c>
      <c r="DI1" s="758"/>
      <c r="DJ1" s="758"/>
      <c r="DK1" s="758"/>
      <c r="DL1" s="758"/>
      <c r="DM1" s="758"/>
      <c r="DN1" s="759"/>
      <c r="DO1" s="224"/>
      <c r="DP1" s="757" t="s">
        <v>217</v>
      </c>
      <c r="DQ1" s="758"/>
      <c r="DR1" s="758"/>
      <c r="DS1" s="758"/>
      <c r="DT1" s="758"/>
      <c r="DU1" s="758"/>
      <c r="DV1" s="758"/>
      <c r="DW1" s="758"/>
      <c r="DX1" s="758"/>
      <c r="DY1" s="758"/>
      <c r="DZ1" s="758"/>
      <c r="EA1" s="758"/>
      <c r="EB1" s="758"/>
      <c r="EC1" s="759"/>
      <c r="ED1" s="222"/>
      <c r="EE1" s="222"/>
      <c r="EF1" s="222"/>
      <c r="EG1" s="222"/>
      <c r="EH1" s="222"/>
      <c r="EI1" s="222"/>
      <c r="EJ1" s="222"/>
      <c r="EK1" s="222"/>
      <c r="EL1" s="222"/>
      <c r="EM1" s="222"/>
    </row>
    <row r="2" spans="2:143" ht="22.5" customHeight="1" x14ac:dyDescent="0.15">
      <c r="B2" s="225" t="s">
        <v>218</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15">
      <c r="B3" s="699" t="s">
        <v>219</v>
      </c>
      <c r="C3" s="700"/>
      <c r="D3" s="700"/>
      <c r="E3" s="700"/>
      <c r="F3" s="700"/>
      <c r="G3" s="700"/>
      <c r="H3" s="700"/>
      <c r="I3" s="700"/>
      <c r="J3" s="700"/>
      <c r="K3" s="700"/>
      <c r="L3" s="700"/>
      <c r="M3" s="700"/>
      <c r="N3" s="700"/>
      <c r="O3" s="700"/>
      <c r="P3" s="700"/>
      <c r="Q3" s="700"/>
      <c r="R3" s="700"/>
      <c r="S3" s="700"/>
      <c r="T3" s="700"/>
      <c r="U3" s="700"/>
      <c r="V3" s="700"/>
      <c r="W3" s="700"/>
      <c r="X3" s="700"/>
      <c r="Y3" s="700"/>
      <c r="Z3" s="700"/>
      <c r="AA3" s="700"/>
      <c r="AB3" s="700"/>
      <c r="AC3" s="700"/>
      <c r="AD3" s="700"/>
      <c r="AE3" s="700"/>
      <c r="AF3" s="700"/>
      <c r="AG3" s="700"/>
      <c r="AH3" s="700"/>
      <c r="AI3" s="700"/>
      <c r="AJ3" s="700"/>
      <c r="AK3" s="700"/>
      <c r="AL3" s="700"/>
      <c r="AM3" s="700"/>
      <c r="AN3" s="700"/>
      <c r="AO3" s="700"/>
      <c r="AP3" s="699" t="s">
        <v>220</v>
      </c>
      <c r="AQ3" s="700"/>
      <c r="AR3" s="700"/>
      <c r="AS3" s="700"/>
      <c r="AT3" s="700"/>
      <c r="AU3" s="700"/>
      <c r="AV3" s="700"/>
      <c r="AW3" s="700"/>
      <c r="AX3" s="700"/>
      <c r="AY3" s="700"/>
      <c r="AZ3" s="700"/>
      <c r="BA3" s="700"/>
      <c r="BB3" s="700"/>
      <c r="BC3" s="700"/>
      <c r="BD3" s="700"/>
      <c r="BE3" s="700"/>
      <c r="BF3" s="700"/>
      <c r="BG3" s="700"/>
      <c r="BH3" s="700"/>
      <c r="BI3" s="700"/>
      <c r="BJ3" s="700"/>
      <c r="BK3" s="700"/>
      <c r="BL3" s="700"/>
      <c r="BM3" s="700"/>
      <c r="BN3" s="700"/>
      <c r="BO3" s="700"/>
      <c r="BP3" s="700"/>
      <c r="BQ3" s="700"/>
      <c r="BR3" s="700"/>
      <c r="BS3" s="700"/>
      <c r="BT3" s="700"/>
      <c r="BU3" s="700"/>
      <c r="BV3" s="700"/>
      <c r="BW3" s="700"/>
      <c r="BX3" s="700"/>
      <c r="BY3" s="700"/>
      <c r="BZ3" s="700"/>
      <c r="CA3" s="700"/>
      <c r="CB3" s="701"/>
      <c r="CD3" s="742" t="s">
        <v>221</v>
      </c>
      <c r="CE3" s="743"/>
      <c r="CF3" s="743"/>
      <c r="CG3" s="743"/>
      <c r="CH3" s="743"/>
      <c r="CI3" s="743"/>
      <c r="CJ3" s="743"/>
      <c r="CK3" s="743"/>
      <c r="CL3" s="743"/>
      <c r="CM3" s="743"/>
      <c r="CN3" s="743"/>
      <c r="CO3" s="743"/>
      <c r="CP3" s="743"/>
      <c r="CQ3" s="743"/>
      <c r="CR3" s="743"/>
      <c r="CS3" s="743"/>
      <c r="CT3" s="743"/>
      <c r="CU3" s="743"/>
      <c r="CV3" s="743"/>
      <c r="CW3" s="743"/>
      <c r="CX3" s="743"/>
      <c r="CY3" s="743"/>
      <c r="CZ3" s="743"/>
      <c r="DA3" s="743"/>
      <c r="DB3" s="743"/>
      <c r="DC3" s="743"/>
      <c r="DD3" s="743"/>
      <c r="DE3" s="743"/>
      <c r="DF3" s="743"/>
      <c r="DG3" s="743"/>
      <c r="DH3" s="743"/>
      <c r="DI3" s="743"/>
      <c r="DJ3" s="743"/>
      <c r="DK3" s="743"/>
      <c r="DL3" s="743"/>
      <c r="DM3" s="743"/>
      <c r="DN3" s="743"/>
      <c r="DO3" s="743"/>
      <c r="DP3" s="743"/>
      <c r="DQ3" s="743"/>
      <c r="DR3" s="743"/>
      <c r="DS3" s="743"/>
      <c r="DT3" s="743"/>
      <c r="DU3" s="743"/>
      <c r="DV3" s="743"/>
      <c r="DW3" s="743"/>
      <c r="DX3" s="743"/>
      <c r="DY3" s="743"/>
      <c r="DZ3" s="743"/>
      <c r="EA3" s="743"/>
      <c r="EB3" s="743"/>
      <c r="EC3" s="744"/>
    </row>
    <row r="4" spans="2:143" ht="11.25" customHeight="1" x14ac:dyDescent="0.15">
      <c r="B4" s="699" t="s">
        <v>1</v>
      </c>
      <c r="C4" s="700"/>
      <c r="D4" s="700"/>
      <c r="E4" s="700"/>
      <c r="F4" s="700"/>
      <c r="G4" s="700"/>
      <c r="H4" s="700"/>
      <c r="I4" s="700"/>
      <c r="J4" s="700"/>
      <c r="K4" s="700"/>
      <c r="L4" s="700"/>
      <c r="M4" s="700"/>
      <c r="N4" s="700"/>
      <c r="O4" s="700"/>
      <c r="P4" s="700"/>
      <c r="Q4" s="701"/>
      <c r="R4" s="699" t="s">
        <v>222</v>
      </c>
      <c r="S4" s="700"/>
      <c r="T4" s="700"/>
      <c r="U4" s="700"/>
      <c r="V4" s="700"/>
      <c r="W4" s="700"/>
      <c r="X4" s="700"/>
      <c r="Y4" s="701"/>
      <c r="Z4" s="699" t="s">
        <v>223</v>
      </c>
      <c r="AA4" s="700"/>
      <c r="AB4" s="700"/>
      <c r="AC4" s="701"/>
      <c r="AD4" s="699" t="s">
        <v>224</v>
      </c>
      <c r="AE4" s="700"/>
      <c r="AF4" s="700"/>
      <c r="AG4" s="700"/>
      <c r="AH4" s="700"/>
      <c r="AI4" s="700"/>
      <c r="AJ4" s="700"/>
      <c r="AK4" s="701"/>
      <c r="AL4" s="699" t="s">
        <v>223</v>
      </c>
      <c r="AM4" s="700"/>
      <c r="AN4" s="700"/>
      <c r="AO4" s="701"/>
      <c r="AP4" s="760" t="s">
        <v>225</v>
      </c>
      <c r="AQ4" s="760"/>
      <c r="AR4" s="760"/>
      <c r="AS4" s="760"/>
      <c r="AT4" s="760"/>
      <c r="AU4" s="760"/>
      <c r="AV4" s="760"/>
      <c r="AW4" s="760"/>
      <c r="AX4" s="760"/>
      <c r="AY4" s="760"/>
      <c r="AZ4" s="760"/>
      <c r="BA4" s="760"/>
      <c r="BB4" s="760"/>
      <c r="BC4" s="760"/>
      <c r="BD4" s="760"/>
      <c r="BE4" s="760"/>
      <c r="BF4" s="760"/>
      <c r="BG4" s="760" t="s">
        <v>226</v>
      </c>
      <c r="BH4" s="760"/>
      <c r="BI4" s="760"/>
      <c r="BJ4" s="760"/>
      <c r="BK4" s="760"/>
      <c r="BL4" s="760"/>
      <c r="BM4" s="760"/>
      <c r="BN4" s="760"/>
      <c r="BO4" s="760" t="s">
        <v>223</v>
      </c>
      <c r="BP4" s="760"/>
      <c r="BQ4" s="760"/>
      <c r="BR4" s="760"/>
      <c r="BS4" s="760" t="s">
        <v>227</v>
      </c>
      <c r="BT4" s="760"/>
      <c r="BU4" s="760"/>
      <c r="BV4" s="760"/>
      <c r="BW4" s="760"/>
      <c r="BX4" s="760"/>
      <c r="BY4" s="760"/>
      <c r="BZ4" s="760"/>
      <c r="CA4" s="760"/>
      <c r="CB4" s="760"/>
      <c r="CD4" s="742" t="s">
        <v>228</v>
      </c>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743"/>
      <c r="EB4" s="743"/>
      <c r="EC4" s="744"/>
    </row>
    <row r="5" spans="2:143" s="228" customFormat="1" ht="11.25" customHeight="1" x14ac:dyDescent="0.15">
      <c r="B5" s="704" t="s">
        <v>229</v>
      </c>
      <c r="C5" s="705"/>
      <c r="D5" s="705"/>
      <c r="E5" s="705"/>
      <c r="F5" s="705"/>
      <c r="G5" s="705"/>
      <c r="H5" s="705"/>
      <c r="I5" s="705"/>
      <c r="J5" s="705"/>
      <c r="K5" s="705"/>
      <c r="L5" s="705"/>
      <c r="M5" s="705"/>
      <c r="N5" s="705"/>
      <c r="O5" s="705"/>
      <c r="P5" s="705"/>
      <c r="Q5" s="706"/>
      <c r="R5" s="693">
        <v>3625421</v>
      </c>
      <c r="S5" s="694"/>
      <c r="T5" s="694"/>
      <c r="U5" s="694"/>
      <c r="V5" s="694"/>
      <c r="W5" s="694"/>
      <c r="X5" s="694"/>
      <c r="Y5" s="737"/>
      <c r="Z5" s="755">
        <v>10.199999999999999</v>
      </c>
      <c r="AA5" s="755"/>
      <c r="AB5" s="755"/>
      <c r="AC5" s="755"/>
      <c r="AD5" s="756">
        <v>3625421</v>
      </c>
      <c r="AE5" s="756"/>
      <c r="AF5" s="756"/>
      <c r="AG5" s="756"/>
      <c r="AH5" s="756"/>
      <c r="AI5" s="756"/>
      <c r="AJ5" s="756"/>
      <c r="AK5" s="756"/>
      <c r="AL5" s="738">
        <v>21.7</v>
      </c>
      <c r="AM5" s="709"/>
      <c r="AN5" s="709"/>
      <c r="AO5" s="739"/>
      <c r="AP5" s="704" t="s">
        <v>230</v>
      </c>
      <c r="AQ5" s="705"/>
      <c r="AR5" s="705"/>
      <c r="AS5" s="705"/>
      <c r="AT5" s="705"/>
      <c r="AU5" s="705"/>
      <c r="AV5" s="705"/>
      <c r="AW5" s="705"/>
      <c r="AX5" s="705"/>
      <c r="AY5" s="705"/>
      <c r="AZ5" s="705"/>
      <c r="BA5" s="705"/>
      <c r="BB5" s="705"/>
      <c r="BC5" s="705"/>
      <c r="BD5" s="705"/>
      <c r="BE5" s="705"/>
      <c r="BF5" s="706"/>
      <c r="BG5" s="638">
        <v>3608019</v>
      </c>
      <c r="BH5" s="639"/>
      <c r="BI5" s="639"/>
      <c r="BJ5" s="639"/>
      <c r="BK5" s="639"/>
      <c r="BL5" s="639"/>
      <c r="BM5" s="639"/>
      <c r="BN5" s="640"/>
      <c r="BO5" s="675">
        <v>99.5</v>
      </c>
      <c r="BP5" s="675"/>
      <c r="BQ5" s="675"/>
      <c r="BR5" s="675"/>
      <c r="BS5" s="676" t="s">
        <v>231</v>
      </c>
      <c r="BT5" s="676"/>
      <c r="BU5" s="676"/>
      <c r="BV5" s="676"/>
      <c r="BW5" s="676"/>
      <c r="BX5" s="676"/>
      <c r="BY5" s="676"/>
      <c r="BZ5" s="676"/>
      <c r="CA5" s="676"/>
      <c r="CB5" s="735"/>
      <c r="CD5" s="742" t="s">
        <v>225</v>
      </c>
      <c r="CE5" s="743"/>
      <c r="CF5" s="743"/>
      <c r="CG5" s="743"/>
      <c r="CH5" s="743"/>
      <c r="CI5" s="743"/>
      <c r="CJ5" s="743"/>
      <c r="CK5" s="743"/>
      <c r="CL5" s="743"/>
      <c r="CM5" s="743"/>
      <c r="CN5" s="743"/>
      <c r="CO5" s="743"/>
      <c r="CP5" s="743"/>
      <c r="CQ5" s="744"/>
      <c r="CR5" s="742" t="s">
        <v>232</v>
      </c>
      <c r="CS5" s="743"/>
      <c r="CT5" s="743"/>
      <c r="CU5" s="743"/>
      <c r="CV5" s="743"/>
      <c r="CW5" s="743"/>
      <c r="CX5" s="743"/>
      <c r="CY5" s="744"/>
      <c r="CZ5" s="742" t="s">
        <v>223</v>
      </c>
      <c r="DA5" s="743"/>
      <c r="DB5" s="743"/>
      <c r="DC5" s="744"/>
      <c r="DD5" s="742" t="s">
        <v>233</v>
      </c>
      <c r="DE5" s="743"/>
      <c r="DF5" s="743"/>
      <c r="DG5" s="743"/>
      <c r="DH5" s="743"/>
      <c r="DI5" s="743"/>
      <c r="DJ5" s="743"/>
      <c r="DK5" s="743"/>
      <c r="DL5" s="743"/>
      <c r="DM5" s="743"/>
      <c r="DN5" s="743"/>
      <c r="DO5" s="743"/>
      <c r="DP5" s="744"/>
      <c r="DQ5" s="742" t="s">
        <v>234</v>
      </c>
      <c r="DR5" s="743"/>
      <c r="DS5" s="743"/>
      <c r="DT5" s="743"/>
      <c r="DU5" s="743"/>
      <c r="DV5" s="743"/>
      <c r="DW5" s="743"/>
      <c r="DX5" s="743"/>
      <c r="DY5" s="743"/>
      <c r="DZ5" s="743"/>
      <c r="EA5" s="743"/>
      <c r="EB5" s="743"/>
      <c r="EC5" s="744"/>
    </row>
    <row r="6" spans="2:143" ht="11.25" customHeight="1" x14ac:dyDescent="0.15">
      <c r="B6" s="635" t="s">
        <v>235</v>
      </c>
      <c r="C6" s="636"/>
      <c r="D6" s="636"/>
      <c r="E6" s="636"/>
      <c r="F6" s="636"/>
      <c r="G6" s="636"/>
      <c r="H6" s="636"/>
      <c r="I6" s="636"/>
      <c r="J6" s="636"/>
      <c r="K6" s="636"/>
      <c r="L6" s="636"/>
      <c r="M6" s="636"/>
      <c r="N6" s="636"/>
      <c r="O6" s="636"/>
      <c r="P6" s="636"/>
      <c r="Q6" s="637"/>
      <c r="R6" s="638">
        <v>250703</v>
      </c>
      <c r="S6" s="639"/>
      <c r="T6" s="639"/>
      <c r="U6" s="639"/>
      <c r="V6" s="639"/>
      <c r="W6" s="639"/>
      <c r="X6" s="639"/>
      <c r="Y6" s="640"/>
      <c r="Z6" s="675">
        <v>0.7</v>
      </c>
      <c r="AA6" s="675"/>
      <c r="AB6" s="675"/>
      <c r="AC6" s="675"/>
      <c r="AD6" s="676">
        <v>250703</v>
      </c>
      <c r="AE6" s="676"/>
      <c r="AF6" s="676"/>
      <c r="AG6" s="676"/>
      <c r="AH6" s="676"/>
      <c r="AI6" s="676"/>
      <c r="AJ6" s="676"/>
      <c r="AK6" s="676"/>
      <c r="AL6" s="641">
        <v>1.5</v>
      </c>
      <c r="AM6" s="642"/>
      <c r="AN6" s="642"/>
      <c r="AO6" s="677"/>
      <c r="AP6" s="635" t="s">
        <v>236</v>
      </c>
      <c r="AQ6" s="636"/>
      <c r="AR6" s="636"/>
      <c r="AS6" s="636"/>
      <c r="AT6" s="636"/>
      <c r="AU6" s="636"/>
      <c r="AV6" s="636"/>
      <c r="AW6" s="636"/>
      <c r="AX6" s="636"/>
      <c r="AY6" s="636"/>
      <c r="AZ6" s="636"/>
      <c r="BA6" s="636"/>
      <c r="BB6" s="636"/>
      <c r="BC6" s="636"/>
      <c r="BD6" s="636"/>
      <c r="BE6" s="636"/>
      <c r="BF6" s="637"/>
      <c r="BG6" s="638">
        <v>3608019</v>
      </c>
      <c r="BH6" s="639"/>
      <c r="BI6" s="639"/>
      <c r="BJ6" s="639"/>
      <c r="BK6" s="639"/>
      <c r="BL6" s="639"/>
      <c r="BM6" s="639"/>
      <c r="BN6" s="640"/>
      <c r="BO6" s="675">
        <v>99.5</v>
      </c>
      <c r="BP6" s="675"/>
      <c r="BQ6" s="675"/>
      <c r="BR6" s="675"/>
      <c r="BS6" s="676" t="s">
        <v>237</v>
      </c>
      <c r="BT6" s="676"/>
      <c r="BU6" s="676"/>
      <c r="BV6" s="676"/>
      <c r="BW6" s="676"/>
      <c r="BX6" s="676"/>
      <c r="BY6" s="676"/>
      <c r="BZ6" s="676"/>
      <c r="CA6" s="676"/>
      <c r="CB6" s="735"/>
      <c r="CD6" s="696" t="s">
        <v>238</v>
      </c>
      <c r="CE6" s="697"/>
      <c r="CF6" s="697"/>
      <c r="CG6" s="697"/>
      <c r="CH6" s="697"/>
      <c r="CI6" s="697"/>
      <c r="CJ6" s="697"/>
      <c r="CK6" s="697"/>
      <c r="CL6" s="697"/>
      <c r="CM6" s="697"/>
      <c r="CN6" s="697"/>
      <c r="CO6" s="697"/>
      <c r="CP6" s="697"/>
      <c r="CQ6" s="698"/>
      <c r="CR6" s="638">
        <v>188182</v>
      </c>
      <c r="CS6" s="639"/>
      <c r="CT6" s="639"/>
      <c r="CU6" s="639"/>
      <c r="CV6" s="639"/>
      <c r="CW6" s="639"/>
      <c r="CX6" s="639"/>
      <c r="CY6" s="640"/>
      <c r="CZ6" s="738">
        <v>0.6</v>
      </c>
      <c r="DA6" s="709"/>
      <c r="DB6" s="709"/>
      <c r="DC6" s="741"/>
      <c r="DD6" s="644" t="s">
        <v>237</v>
      </c>
      <c r="DE6" s="639"/>
      <c r="DF6" s="639"/>
      <c r="DG6" s="639"/>
      <c r="DH6" s="639"/>
      <c r="DI6" s="639"/>
      <c r="DJ6" s="639"/>
      <c r="DK6" s="639"/>
      <c r="DL6" s="639"/>
      <c r="DM6" s="639"/>
      <c r="DN6" s="639"/>
      <c r="DO6" s="639"/>
      <c r="DP6" s="640"/>
      <c r="DQ6" s="644">
        <v>188182</v>
      </c>
      <c r="DR6" s="639"/>
      <c r="DS6" s="639"/>
      <c r="DT6" s="639"/>
      <c r="DU6" s="639"/>
      <c r="DV6" s="639"/>
      <c r="DW6" s="639"/>
      <c r="DX6" s="639"/>
      <c r="DY6" s="639"/>
      <c r="DZ6" s="639"/>
      <c r="EA6" s="639"/>
      <c r="EB6" s="639"/>
      <c r="EC6" s="682"/>
    </row>
    <row r="7" spans="2:143" ht="11.25" customHeight="1" x14ac:dyDescent="0.15">
      <c r="B7" s="635" t="s">
        <v>239</v>
      </c>
      <c r="C7" s="636"/>
      <c r="D7" s="636"/>
      <c r="E7" s="636"/>
      <c r="F7" s="636"/>
      <c r="G7" s="636"/>
      <c r="H7" s="636"/>
      <c r="I7" s="636"/>
      <c r="J7" s="636"/>
      <c r="K7" s="636"/>
      <c r="L7" s="636"/>
      <c r="M7" s="636"/>
      <c r="N7" s="636"/>
      <c r="O7" s="636"/>
      <c r="P7" s="636"/>
      <c r="Q7" s="637"/>
      <c r="R7" s="638">
        <v>1950</v>
      </c>
      <c r="S7" s="639"/>
      <c r="T7" s="639"/>
      <c r="U7" s="639"/>
      <c r="V7" s="639"/>
      <c r="W7" s="639"/>
      <c r="X7" s="639"/>
      <c r="Y7" s="640"/>
      <c r="Z7" s="675">
        <v>0</v>
      </c>
      <c r="AA7" s="675"/>
      <c r="AB7" s="675"/>
      <c r="AC7" s="675"/>
      <c r="AD7" s="676">
        <v>1950</v>
      </c>
      <c r="AE7" s="676"/>
      <c r="AF7" s="676"/>
      <c r="AG7" s="676"/>
      <c r="AH7" s="676"/>
      <c r="AI7" s="676"/>
      <c r="AJ7" s="676"/>
      <c r="AK7" s="676"/>
      <c r="AL7" s="641">
        <v>0</v>
      </c>
      <c r="AM7" s="642"/>
      <c r="AN7" s="642"/>
      <c r="AO7" s="677"/>
      <c r="AP7" s="635" t="s">
        <v>240</v>
      </c>
      <c r="AQ7" s="636"/>
      <c r="AR7" s="636"/>
      <c r="AS7" s="636"/>
      <c r="AT7" s="636"/>
      <c r="AU7" s="636"/>
      <c r="AV7" s="636"/>
      <c r="AW7" s="636"/>
      <c r="AX7" s="636"/>
      <c r="AY7" s="636"/>
      <c r="AZ7" s="636"/>
      <c r="BA7" s="636"/>
      <c r="BB7" s="636"/>
      <c r="BC7" s="636"/>
      <c r="BD7" s="636"/>
      <c r="BE7" s="636"/>
      <c r="BF7" s="637"/>
      <c r="BG7" s="638">
        <v>1354790</v>
      </c>
      <c r="BH7" s="639"/>
      <c r="BI7" s="639"/>
      <c r="BJ7" s="639"/>
      <c r="BK7" s="639"/>
      <c r="BL7" s="639"/>
      <c r="BM7" s="639"/>
      <c r="BN7" s="640"/>
      <c r="BO7" s="675">
        <v>37.4</v>
      </c>
      <c r="BP7" s="675"/>
      <c r="BQ7" s="675"/>
      <c r="BR7" s="675"/>
      <c r="BS7" s="676" t="s">
        <v>237</v>
      </c>
      <c r="BT7" s="676"/>
      <c r="BU7" s="676"/>
      <c r="BV7" s="676"/>
      <c r="BW7" s="676"/>
      <c r="BX7" s="676"/>
      <c r="BY7" s="676"/>
      <c r="BZ7" s="676"/>
      <c r="CA7" s="676"/>
      <c r="CB7" s="735"/>
      <c r="CD7" s="671" t="s">
        <v>241</v>
      </c>
      <c r="CE7" s="672"/>
      <c r="CF7" s="672"/>
      <c r="CG7" s="672"/>
      <c r="CH7" s="672"/>
      <c r="CI7" s="672"/>
      <c r="CJ7" s="672"/>
      <c r="CK7" s="672"/>
      <c r="CL7" s="672"/>
      <c r="CM7" s="672"/>
      <c r="CN7" s="672"/>
      <c r="CO7" s="672"/>
      <c r="CP7" s="672"/>
      <c r="CQ7" s="673"/>
      <c r="CR7" s="638">
        <v>4616482</v>
      </c>
      <c r="CS7" s="639"/>
      <c r="CT7" s="639"/>
      <c r="CU7" s="639"/>
      <c r="CV7" s="639"/>
      <c r="CW7" s="639"/>
      <c r="CX7" s="639"/>
      <c r="CY7" s="640"/>
      <c r="CZ7" s="675">
        <v>13.7</v>
      </c>
      <c r="DA7" s="675"/>
      <c r="DB7" s="675"/>
      <c r="DC7" s="675"/>
      <c r="DD7" s="644">
        <v>811285</v>
      </c>
      <c r="DE7" s="639"/>
      <c r="DF7" s="639"/>
      <c r="DG7" s="639"/>
      <c r="DH7" s="639"/>
      <c r="DI7" s="639"/>
      <c r="DJ7" s="639"/>
      <c r="DK7" s="639"/>
      <c r="DL7" s="639"/>
      <c r="DM7" s="639"/>
      <c r="DN7" s="639"/>
      <c r="DO7" s="639"/>
      <c r="DP7" s="640"/>
      <c r="DQ7" s="644">
        <v>2510134</v>
      </c>
      <c r="DR7" s="639"/>
      <c r="DS7" s="639"/>
      <c r="DT7" s="639"/>
      <c r="DU7" s="639"/>
      <c r="DV7" s="639"/>
      <c r="DW7" s="639"/>
      <c r="DX7" s="639"/>
      <c r="DY7" s="639"/>
      <c r="DZ7" s="639"/>
      <c r="EA7" s="639"/>
      <c r="EB7" s="639"/>
      <c r="EC7" s="682"/>
    </row>
    <row r="8" spans="2:143" ht="11.25" customHeight="1" x14ac:dyDescent="0.15">
      <c r="B8" s="635" t="s">
        <v>242</v>
      </c>
      <c r="C8" s="636"/>
      <c r="D8" s="636"/>
      <c r="E8" s="636"/>
      <c r="F8" s="636"/>
      <c r="G8" s="636"/>
      <c r="H8" s="636"/>
      <c r="I8" s="636"/>
      <c r="J8" s="636"/>
      <c r="K8" s="636"/>
      <c r="L8" s="636"/>
      <c r="M8" s="636"/>
      <c r="N8" s="636"/>
      <c r="O8" s="636"/>
      <c r="P8" s="636"/>
      <c r="Q8" s="637"/>
      <c r="R8" s="638">
        <v>8892</v>
      </c>
      <c r="S8" s="639"/>
      <c r="T8" s="639"/>
      <c r="U8" s="639"/>
      <c r="V8" s="639"/>
      <c r="W8" s="639"/>
      <c r="X8" s="639"/>
      <c r="Y8" s="640"/>
      <c r="Z8" s="675">
        <v>0</v>
      </c>
      <c r="AA8" s="675"/>
      <c r="AB8" s="675"/>
      <c r="AC8" s="675"/>
      <c r="AD8" s="676">
        <v>8892</v>
      </c>
      <c r="AE8" s="676"/>
      <c r="AF8" s="676"/>
      <c r="AG8" s="676"/>
      <c r="AH8" s="676"/>
      <c r="AI8" s="676"/>
      <c r="AJ8" s="676"/>
      <c r="AK8" s="676"/>
      <c r="AL8" s="641">
        <v>0.1</v>
      </c>
      <c r="AM8" s="642"/>
      <c r="AN8" s="642"/>
      <c r="AO8" s="677"/>
      <c r="AP8" s="635" t="s">
        <v>243</v>
      </c>
      <c r="AQ8" s="636"/>
      <c r="AR8" s="636"/>
      <c r="AS8" s="636"/>
      <c r="AT8" s="636"/>
      <c r="AU8" s="636"/>
      <c r="AV8" s="636"/>
      <c r="AW8" s="636"/>
      <c r="AX8" s="636"/>
      <c r="AY8" s="636"/>
      <c r="AZ8" s="636"/>
      <c r="BA8" s="636"/>
      <c r="BB8" s="636"/>
      <c r="BC8" s="636"/>
      <c r="BD8" s="636"/>
      <c r="BE8" s="636"/>
      <c r="BF8" s="637"/>
      <c r="BG8" s="638">
        <v>68844</v>
      </c>
      <c r="BH8" s="639"/>
      <c r="BI8" s="639"/>
      <c r="BJ8" s="639"/>
      <c r="BK8" s="639"/>
      <c r="BL8" s="639"/>
      <c r="BM8" s="639"/>
      <c r="BN8" s="640"/>
      <c r="BO8" s="675">
        <v>1.9</v>
      </c>
      <c r="BP8" s="675"/>
      <c r="BQ8" s="675"/>
      <c r="BR8" s="675"/>
      <c r="BS8" s="644" t="s">
        <v>231</v>
      </c>
      <c r="BT8" s="639"/>
      <c r="BU8" s="639"/>
      <c r="BV8" s="639"/>
      <c r="BW8" s="639"/>
      <c r="BX8" s="639"/>
      <c r="BY8" s="639"/>
      <c r="BZ8" s="639"/>
      <c r="CA8" s="639"/>
      <c r="CB8" s="682"/>
      <c r="CD8" s="671" t="s">
        <v>244</v>
      </c>
      <c r="CE8" s="672"/>
      <c r="CF8" s="672"/>
      <c r="CG8" s="672"/>
      <c r="CH8" s="672"/>
      <c r="CI8" s="672"/>
      <c r="CJ8" s="672"/>
      <c r="CK8" s="672"/>
      <c r="CL8" s="672"/>
      <c r="CM8" s="672"/>
      <c r="CN8" s="672"/>
      <c r="CO8" s="672"/>
      <c r="CP8" s="672"/>
      <c r="CQ8" s="673"/>
      <c r="CR8" s="638">
        <v>9921442</v>
      </c>
      <c r="CS8" s="639"/>
      <c r="CT8" s="639"/>
      <c r="CU8" s="639"/>
      <c r="CV8" s="639"/>
      <c r="CW8" s="639"/>
      <c r="CX8" s="639"/>
      <c r="CY8" s="640"/>
      <c r="CZ8" s="675">
        <v>29.4</v>
      </c>
      <c r="DA8" s="675"/>
      <c r="DB8" s="675"/>
      <c r="DC8" s="675"/>
      <c r="DD8" s="644">
        <v>166482</v>
      </c>
      <c r="DE8" s="639"/>
      <c r="DF8" s="639"/>
      <c r="DG8" s="639"/>
      <c r="DH8" s="639"/>
      <c r="DI8" s="639"/>
      <c r="DJ8" s="639"/>
      <c r="DK8" s="639"/>
      <c r="DL8" s="639"/>
      <c r="DM8" s="639"/>
      <c r="DN8" s="639"/>
      <c r="DO8" s="639"/>
      <c r="DP8" s="640"/>
      <c r="DQ8" s="644">
        <v>4853956</v>
      </c>
      <c r="DR8" s="639"/>
      <c r="DS8" s="639"/>
      <c r="DT8" s="639"/>
      <c r="DU8" s="639"/>
      <c r="DV8" s="639"/>
      <c r="DW8" s="639"/>
      <c r="DX8" s="639"/>
      <c r="DY8" s="639"/>
      <c r="DZ8" s="639"/>
      <c r="EA8" s="639"/>
      <c r="EB8" s="639"/>
      <c r="EC8" s="682"/>
    </row>
    <row r="9" spans="2:143" ht="11.25" customHeight="1" x14ac:dyDescent="0.15">
      <c r="B9" s="635" t="s">
        <v>245</v>
      </c>
      <c r="C9" s="636"/>
      <c r="D9" s="636"/>
      <c r="E9" s="636"/>
      <c r="F9" s="636"/>
      <c r="G9" s="636"/>
      <c r="H9" s="636"/>
      <c r="I9" s="636"/>
      <c r="J9" s="636"/>
      <c r="K9" s="636"/>
      <c r="L9" s="636"/>
      <c r="M9" s="636"/>
      <c r="N9" s="636"/>
      <c r="O9" s="636"/>
      <c r="P9" s="636"/>
      <c r="Q9" s="637"/>
      <c r="R9" s="638">
        <v>4871</v>
      </c>
      <c r="S9" s="639"/>
      <c r="T9" s="639"/>
      <c r="U9" s="639"/>
      <c r="V9" s="639"/>
      <c r="W9" s="639"/>
      <c r="X9" s="639"/>
      <c r="Y9" s="640"/>
      <c r="Z9" s="675">
        <v>0</v>
      </c>
      <c r="AA9" s="675"/>
      <c r="AB9" s="675"/>
      <c r="AC9" s="675"/>
      <c r="AD9" s="676">
        <v>4871</v>
      </c>
      <c r="AE9" s="676"/>
      <c r="AF9" s="676"/>
      <c r="AG9" s="676"/>
      <c r="AH9" s="676"/>
      <c r="AI9" s="676"/>
      <c r="AJ9" s="676"/>
      <c r="AK9" s="676"/>
      <c r="AL9" s="641">
        <v>0</v>
      </c>
      <c r="AM9" s="642"/>
      <c r="AN9" s="642"/>
      <c r="AO9" s="677"/>
      <c r="AP9" s="635" t="s">
        <v>246</v>
      </c>
      <c r="AQ9" s="636"/>
      <c r="AR9" s="636"/>
      <c r="AS9" s="636"/>
      <c r="AT9" s="636"/>
      <c r="AU9" s="636"/>
      <c r="AV9" s="636"/>
      <c r="AW9" s="636"/>
      <c r="AX9" s="636"/>
      <c r="AY9" s="636"/>
      <c r="AZ9" s="636"/>
      <c r="BA9" s="636"/>
      <c r="BB9" s="636"/>
      <c r="BC9" s="636"/>
      <c r="BD9" s="636"/>
      <c r="BE9" s="636"/>
      <c r="BF9" s="637"/>
      <c r="BG9" s="638">
        <v>1164851</v>
      </c>
      <c r="BH9" s="639"/>
      <c r="BI9" s="639"/>
      <c r="BJ9" s="639"/>
      <c r="BK9" s="639"/>
      <c r="BL9" s="639"/>
      <c r="BM9" s="639"/>
      <c r="BN9" s="640"/>
      <c r="BO9" s="675">
        <v>32.1</v>
      </c>
      <c r="BP9" s="675"/>
      <c r="BQ9" s="675"/>
      <c r="BR9" s="675"/>
      <c r="BS9" s="644" t="s">
        <v>237</v>
      </c>
      <c r="BT9" s="639"/>
      <c r="BU9" s="639"/>
      <c r="BV9" s="639"/>
      <c r="BW9" s="639"/>
      <c r="BX9" s="639"/>
      <c r="BY9" s="639"/>
      <c r="BZ9" s="639"/>
      <c r="CA9" s="639"/>
      <c r="CB9" s="682"/>
      <c r="CD9" s="671" t="s">
        <v>247</v>
      </c>
      <c r="CE9" s="672"/>
      <c r="CF9" s="672"/>
      <c r="CG9" s="672"/>
      <c r="CH9" s="672"/>
      <c r="CI9" s="672"/>
      <c r="CJ9" s="672"/>
      <c r="CK9" s="672"/>
      <c r="CL9" s="672"/>
      <c r="CM9" s="672"/>
      <c r="CN9" s="672"/>
      <c r="CO9" s="672"/>
      <c r="CP9" s="672"/>
      <c r="CQ9" s="673"/>
      <c r="CR9" s="638">
        <v>3766700</v>
      </c>
      <c r="CS9" s="639"/>
      <c r="CT9" s="639"/>
      <c r="CU9" s="639"/>
      <c r="CV9" s="639"/>
      <c r="CW9" s="639"/>
      <c r="CX9" s="639"/>
      <c r="CY9" s="640"/>
      <c r="CZ9" s="675">
        <v>11.2</v>
      </c>
      <c r="DA9" s="675"/>
      <c r="DB9" s="675"/>
      <c r="DC9" s="675"/>
      <c r="DD9" s="644">
        <v>1209251</v>
      </c>
      <c r="DE9" s="639"/>
      <c r="DF9" s="639"/>
      <c r="DG9" s="639"/>
      <c r="DH9" s="639"/>
      <c r="DI9" s="639"/>
      <c r="DJ9" s="639"/>
      <c r="DK9" s="639"/>
      <c r="DL9" s="639"/>
      <c r="DM9" s="639"/>
      <c r="DN9" s="639"/>
      <c r="DO9" s="639"/>
      <c r="DP9" s="640"/>
      <c r="DQ9" s="644">
        <v>2074827</v>
      </c>
      <c r="DR9" s="639"/>
      <c r="DS9" s="639"/>
      <c r="DT9" s="639"/>
      <c r="DU9" s="639"/>
      <c r="DV9" s="639"/>
      <c r="DW9" s="639"/>
      <c r="DX9" s="639"/>
      <c r="DY9" s="639"/>
      <c r="DZ9" s="639"/>
      <c r="EA9" s="639"/>
      <c r="EB9" s="639"/>
      <c r="EC9" s="682"/>
    </row>
    <row r="10" spans="2:143" ht="11.25" customHeight="1" x14ac:dyDescent="0.15">
      <c r="B10" s="635" t="s">
        <v>248</v>
      </c>
      <c r="C10" s="636"/>
      <c r="D10" s="636"/>
      <c r="E10" s="636"/>
      <c r="F10" s="636"/>
      <c r="G10" s="636"/>
      <c r="H10" s="636"/>
      <c r="I10" s="636"/>
      <c r="J10" s="636"/>
      <c r="K10" s="636"/>
      <c r="L10" s="636"/>
      <c r="M10" s="636"/>
      <c r="N10" s="636"/>
      <c r="O10" s="636"/>
      <c r="P10" s="636"/>
      <c r="Q10" s="637"/>
      <c r="R10" s="638" t="s">
        <v>237</v>
      </c>
      <c r="S10" s="639"/>
      <c r="T10" s="639"/>
      <c r="U10" s="639"/>
      <c r="V10" s="639"/>
      <c r="W10" s="639"/>
      <c r="X10" s="639"/>
      <c r="Y10" s="640"/>
      <c r="Z10" s="675" t="s">
        <v>237</v>
      </c>
      <c r="AA10" s="675"/>
      <c r="AB10" s="675"/>
      <c r="AC10" s="675"/>
      <c r="AD10" s="676" t="s">
        <v>249</v>
      </c>
      <c r="AE10" s="676"/>
      <c r="AF10" s="676"/>
      <c r="AG10" s="676"/>
      <c r="AH10" s="676"/>
      <c r="AI10" s="676"/>
      <c r="AJ10" s="676"/>
      <c r="AK10" s="676"/>
      <c r="AL10" s="641" t="s">
        <v>237</v>
      </c>
      <c r="AM10" s="642"/>
      <c r="AN10" s="642"/>
      <c r="AO10" s="677"/>
      <c r="AP10" s="635" t="s">
        <v>250</v>
      </c>
      <c r="AQ10" s="636"/>
      <c r="AR10" s="636"/>
      <c r="AS10" s="636"/>
      <c r="AT10" s="636"/>
      <c r="AU10" s="636"/>
      <c r="AV10" s="636"/>
      <c r="AW10" s="636"/>
      <c r="AX10" s="636"/>
      <c r="AY10" s="636"/>
      <c r="AZ10" s="636"/>
      <c r="BA10" s="636"/>
      <c r="BB10" s="636"/>
      <c r="BC10" s="636"/>
      <c r="BD10" s="636"/>
      <c r="BE10" s="636"/>
      <c r="BF10" s="637"/>
      <c r="BG10" s="638">
        <v>64864</v>
      </c>
      <c r="BH10" s="639"/>
      <c r="BI10" s="639"/>
      <c r="BJ10" s="639"/>
      <c r="BK10" s="639"/>
      <c r="BL10" s="639"/>
      <c r="BM10" s="639"/>
      <c r="BN10" s="640"/>
      <c r="BO10" s="675">
        <v>1.8</v>
      </c>
      <c r="BP10" s="675"/>
      <c r="BQ10" s="675"/>
      <c r="BR10" s="675"/>
      <c r="BS10" s="644" t="s">
        <v>237</v>
      </c>
      <c r="BT10" s="639"/>
      <c r="BU10" s="639"/>
      <c r="BV10" s="639"/>
      <c r="BW10" s="639"/>
      <c r="BX10" s="639"/>
      <c r="BY10" s="639"/>
      <c r="BZ10" s="639"/>
      <c r="CA10" s="639"/>
      <c r="CB10" s="682"/>
      <c r="CD10" s="671" t="s">
        <v>251</v>
      </c>
      <c r="CE10" s="672"/>
      <c r="CF10" s="672"/>
      <c r="CG10" s="672"/>
      <c r="CH10" s="672"/>
      <c r="CI10" s="672"/>
      <c r="CJ10" s="672"/>
      <c r="CK10" s="672"/>
      <c r="CL10" s="672"/>
      <c r="CM10" s="672"/>
      <c r="CN10" s="672"/>
      <c r="CO10" s="672"/>
      <c r="CP10" s="672"/>
      <c r="CQ10" s="673"/>
      <c r="CR10" s="638">
        <v>327</v>
      </c>
      <c r="CS10" s="639"/>
      <c r="CT10" s="639"/>
      <c r="CU10" s="639"/>
      <c r="CV10" s="639"/>
      <c r="CW10" s="639"/>
      <c r="CX10" s="639"/>
      <c r="CY10" s="640"/>
      <c r="CZ10" s="675">
        <v>0</v>
      </c>
      <c r="DA10" s="675"/>
      <c r="DB10" s="675"/>
      <c r="DC10" s="675"/>
      <c r="DD10" s="644" t="s">
        <v>237</v>
      </c>
      <c r="DE10" s="639"/>
      <c r="DF10" s="639"/>
      <c r="DG10" s="639"/>
      <c r="DH10" s="639"/>
      <c r="DI10" s="639"/>
      <c r="DJ10" s="639"/>
      <c r="DK10" s="639"/>
      <c r="DL10" s="639"/>
      <c r="DM10" s="639"/>
      <c r="DN10" s="639"/>
      <c r="DO10" s="639"/>
      <c r="DP10" s="640"/>
      <c r="DQ10" s="644">
        <v>327</v>
      </c>
      <c r="DR10" s="639"/>
      <c r="DS10" s="639"/>
      <c r="DT10" s="639"/>
      <c r="DU10" s="639"/>
      <c r="DV10" s="639"/>
      <c r="DW10" s="639"/>
      <c r="DX10" s="639"/>
      <c r="DY10" s="639"/>
      <c r="DZ10" s="639"/>
      <c r="EA10" s="639"/>
      <c r="EB10" s="639"/>
      <c r="EC10" s="682"/>
    </row>
    <row r="11" spans="2:143" ht="11.25" customHeight="1" x14ac:dyDescent="0.15">
      <c r="B11" s="635" t="s">
        <v>252</v>
      </c>
      <c r="C11" s="636"/>
      <c r="D11" s="636"/>
      <c r="E11" s="636"/>
      <c r="F11" s="636"/>
      <c r="G11" s="636"/>
      <c r="H11" s="636"/>
      <c r="I11" s="636"/>
      <c r="J11" s="636"/>
      <c r="K11" s="636"/>
      <c r="L11" s="636"/>
      <c r="M11" s="636"/>
      <c r="N11" s="636"/>
      <c r="O11" s="636"/>
      <c r="P11" s="636"/>
      <c r="Q11" s="637"/>
      <c r="R11" s="638">
        <v>775681</v>
      </c>
      <c r="S11" s="639"/>
      <c r="T11" s="639"/>
      <c r="U11" s="639"/>
      <c r="V11" s="639"/>
      <c r="W11" s="639"/>
      <c r="X11" s="639"/>
      <c r="Y11" s="640"/>
      <c r="Z11" s="641">
        <v>2.2000000000000002</v>
      </c>
      <c r="AA11" s="642"/>
      <c r="AB11" s="642"/>
      <c r="AC11" s="643"/>
      <c r="AD11" s="644">
        <v>775681</v>
      </c>
      <c r="AE11" s="639"/>
      <c r="AF11" s="639"/>
      <c r="AG11" s="639"/>
      <c r="AH11" s="639"/>
      <c r="AI11" s="639"/>
      <c r="AJ11" s="639"/>
      <c r="AK11" s="640"/>
      <c r="AL11" s="641">
        <v>4.5999999999999996</v>
      </c>
      <c r="AM11" s="642"/>
      <c r="AN11" s="642"/>
      <c r="AO11" s="677"/>
      <c r="AP11" s="635" t="s">
        <v>253</v>
      </c>
      <c r="AQ11" s="636"/>
      <c r="AR11" s="636"/>
      <c r="AS11" s="636"/>
      <c r="AT11" s="636"/>
      <c r="AU11" s="636"/>
      <c r="AV11" s="636"/>
      <c r="AW11" s="636"/>
      <c r="AX11" s="636"/>
      <c r="AY11" s="636"/>
      <c r="AZ11" s="636"/>
      <c r="BA11" s="636"/>
      <c r="BB11" s="636"/>
      <c r="BC11" s="636"/>
      <c r="BD11" s="636"/>
      <c r="BE11" s="636"/>
      <c r="BF11" s="637"/>
      <c r="BG11" s="638">
        <v>56231</v>
      </c>
      <c r="BH11" s="639"/>
      <c r="BI11" s="639"/>
      <c r="BJ11" s="639"/>
      <c r="BK11" s="639"/>
      <c r="BL11" s="639"/>
      <c r="BM11" s="639"/>
      <c r="BN11" s="640"/>
      <c r="BO11" s="675">
        <v>1.6</v>
      </c>
      <c r="BP11" s="675"/>
      <c r="BQ11" s="675"/>
      <c r="BR11" s="675"/>
      <c r="BS11" s="644" t="s">
        <v>237</v>
      </c>
      <c r="BT11" s="639"/>
      <c r="BU11" s="639"/>
      <c r="BV11" s="639"/>
      <c r="BW11" s="639"/>
      <c r="BX11" s="639"/>
      <c r="BY11" s="639"/>
      <c r="BZ11" s="639"/>
      <c r="CA11" s="639"/>
      <c r="CB11" s="682"/>
      <c r="CD11" s="671" t="s">
        <v>254</v>
      </c>
      <c r="CE11" s="672"/>
      <c r="CF11" s="672"/>
      <c r="CG11" s="672"/>
      <c r="CH11" s="672"/>
      <c r="CI11" s="672"/>
      <c r="CJ11" s="672"/>
      <c r="CK11" s="672"/>
      <c r="CL11" s="672"/>
      <c r="CM11" s="672"/>
      <c r="CN11" s="672"/>
      <c r="CO11" s="672"/>
      <c r="CP11" s="672"/>
      <c r="CQ11" s="673"/>
      <c r="CR11" s="638">
        <v>1516727</v>
      </c>
      <c r="CS11" s="639"/>
      <c r="CT11" s="639"/>
      <c r="CU11" s="639"/>
      <c r="CV11" s="639"/>
      <c r="CW11" s="639"/>
      <c r="CX11" s="639"/>
      <c r="CY11" s="640"/>
      <c r="CZ11" s="675">
        <v>4.5</v>
      </c>
      <c r="DA11" s="675"/>
      <c r="DB11" s="675"/>
      <c r="DC11" s="675"/>
      <c r="DD11" s="644">
        <v>624279</v>
      </c>
      <c r="DE11" s="639"/>
      <c r="DF11" s="639"/>
      <c r="DG11" s="639"/>
      <c r="DH11" s="639"/>
      <c r="DI11" s="639"/>
      <c r="DJ11" s="639"/>
      <c r="DK11" s="639"/>
      <c r="DL11" s="639"/>
      <c r="DM11" s="639"/>
      <c r="DN11" s="639"/>
      <c r="DO11" s="639"/>
      <c r="DP11" s="640"/>
      <c r="DQ11" s="644">
        <v>765733</v>
      </c>
      <c r="DR11" s="639"/>
      <c r="DS11" s="639"/>
      <c r="DT11" s="639"/>
      <c r="DU11" s="639"/>
      <c r="DV11" s="639"/>
      <c r="DW11" s="639"/>
      <c r="DX11" s="639"/>
      <c r="DY11" s="639"/>
      <c r="DZ11" s="639"/>
      <c r="EA11" s="639"/>
      <c r="EB11" s="639"/>
      <c r="EC11" s="682"/>
    </row>
    <row r="12" spans="2:143" ht="11.25" customHeight="1" x14ac:dyDescent="0.15">
      <c r="B12" s="635" t="s">
        <v>255</v>
      </c>
      <c r="C12" s="636"/>
      <c r="D12" s="636"/>
      <c r="E12" s="636"/>
      <c r="F12" s="636"/>
      <c r="G12" s="636"/>
      <c r="H12" s="636"/>
      <c r="I12" s="636"/>
      <c r="J12" s="636"/>
      <c r="K12" s="636"/>
      <c r="L12" s="636"/>
      <c r="M12" s="636"/>
      <c r="N12" s="636"/>
      <c r="O12" s="636"/>
      <c r="P12" s="636"/>
      <c r="Q12" s="637"/>
      <c r="R12" s="638">
        <v>6102</v>
      </c>
      <c r="S12" s="639"/>
      <c r="T12" s="639"/>
      <c r="U12" s="639"/>
      <c r="V12" s="639"/>
      <c r="W12" s="639"/>
      <c r="X12" s="639"/>
      <c r="Y12" s="640"/>
      <c r="Z12" s="675">
        <v>0</v>
      </c>
      <c r="AA12" s="675"/>
      <c r="AB12" s="675"/>
      <c r="AC12" s="675"/>
      <c r="AD12" s="676">
        <v>6102</v>
      </c>
      <c r="AE12" s="676"/>
      <c r="AF12" s="676"/>
      <c r="AG12" s="676"/>
      <c r="AH12" s="676"/>
      <c r="AI12" s="676"/>
      <c r="AJ12" s="676"/>
      <c r="AK12" s="676"/>
      <c r="AL12" s="641">
        <v>0</v>
      </c>
      <c r="AM12" s="642"/>
      <c r="AN12" s="642"/>
      <c r="AO12" s="677"/>
      <c r="AP12" s="635" t="s">
        <v>256</v>
      </c>
      <c r="AQ12" s="636"/>
      <c r="AR12" s="636"/>
      <c r="AS12" s="636"/>
      <c r="AT12" s="636"/>
      <c r="AU12" s="636"/>
      <c r="AV12" s="636"/>
      <c r="AW12" s="636"/>
      <c r="AX12" s="636"/>
      <c r="AY12" s="636"/>
      <c r="AZ12" s="636"/>
      <c r="BA12" s="636"/>
      <c r="BB12" s="636"/>
      <c r="BC12" s="636"/>
      <c r="BD12" s="636"/>
      <c r="BE12" s="636"/>
      <c r="BF12" s="637"/>
      <c r="BG12" s="638">
        <v>1792585</v>
      </c>
      <c r="BH12" s="639"/>
      <c r="BI12" s="639"/>
      <c r="BJ12" s="639"/>
      <c r="BK12" s="639"/>
      <c r="BL12" s="639"/>
      <c r="BM12" s="639"/>
      <c r="BN12" s="640"/>
      <c r="BO12" s="675">
        <v>49.4</v>
      </c>
      <c r="BP12" s="675"/>
      <c r="BQ12" s="675"/>
      <c r="BR12" s="675"/>
      <c r="BS12" s="644" t="s">
        <v>231</v>
      </c>
      <c r="BT12" s="639"/>
      <c r="BU12" s="639"/>
      <c r="BV12" s="639"/>
      <c r="BW12" s="639"/>
      <c r="BX12" s="639"/>
      <c r="BY12" s="639"/>
      <c r="BZ12" s="639"/>
      <c r="CA12" s="639"/>
      <c r="CB12" s="682"/>
      <c r="CD12" s="671" t="s">
        <v>257</v>
      </c>
      <c r="CE12" s="672"/>
      <c r="CF12" s="672"/>
      <c r="CG12" s="672"/>
      <c r="CH12" s="672"/>
      <c r="CI12" s="672"/>
      <c r="CJ12" s="672"/>
      <c r="CK12" s="672"/>
      <c r="CL12" s="672"/>
      <c r="CM12" s="672"/>
      <c r="CN12" s="672"/>
      <c r="CO12" s="672"/>
      <c r="CP12" s="672"/>
      <c r="CQ12" s="673"/>
      <c r="CR12" s="638">
        <v>663146</v>
      </c>
      <c r="CS12" s="639"/>
      <c r="CT12" s="639"/>
      <c r="CU12" s="639"/>
      <c r="CV12" s="639"/>
      <c r="CW12" s="639"/>
      <c r="CX12" s="639"/>
      <c r="CY12" s="640"/>
      <c r="CZ12" s="675">
        <v>2</v>
      </c>
      <c r="DA12" s="675"/>
      <c r="DB12" s="675"/>
      <c r="DC12" s="675"/>
      <c r="DD12" s="644">
        <v>40952</v>
      </c>
      <c r="DE12" s="639"/>
      <c r="DF12" s="639"/>
      <c r="DG12" s="639"/>
      <c r="DH12" s="639"/>
      <c r="DI12" s="639"/>
      <c r="DJ12" s="639"/>
      <c r="DK12" s="639"/>
      <c r="DL12" s="639"/>
      <c r="DM12" s="639"/>
      <c r="DN12" s="639"/>
      <c r="DO12" s="639"/>
      <c r="DP12" s="640"/>
      <c r="DQ12" s="644">
        <v>406110</v>
      </c>
      <c r="DR12" s="639"/>
      <c r="DS12" s="639"/>
      <c r="DT12" s="639"/>
      <c r="DU12" s="639"/>
      <c r="DV12" s="639"/>
      <c r="DW12" s="639"/>
      <c r="DX12" s="639"/>
      <c r="DY12" s="639"/>
      <c r="DZ12" s="639"/>
      <c r="EA12" s="639"/>
      <c r="EB12" s="639"/>
      <c r="EC12" s="682"/>
    </row>
    <row r="13" spans="2:143" ht="11.25" customHeight="1" x14ac:dyDescent="0.15">
      <c r="B13" s="635" t="s">
        <v>258</v>
      </c>
      <c r="C13" s="636"/>
      <c r="D13" s="636"/>
      <c r="E13" s="636"/>
      <c r="F13" s="636"/>
      <c r="G13" s="636"/>
      <c r="H13" s="636"/>
      <c r="I13" s="636"/>
      <c r="J13" s="636"/>
      <c r="K13" s="636"/>
      <c r="L13" s="636"/>
      <c r="M13" s="636"/>
      <c r="N13" s="636"/>
      <c r="O13" s="636"/>
      <c r="P13" s="636"/>
      <c r="Q13" s="637"/>
      <c r="R13" s="638" t="s">
        <v>231</v>
      </c>
      <c r="S13" s="639"/>
      <c r="T13" s="639"/>
      <c r="U13" s="639"/>
      <c r="V13" s="639"/>
      <c r="W13" s="639"/>
      <c r="X13" s="639"/>
      <c r="Y13" s="640"/>
      <c r="Z13" s="675" t="s">
        <v>147</v>
      </c>
      <c r="AA13" s="675"/>
      <c r="AB13" s="675"/>
      <c r="AC13" s="675"/>
      <c r="AD13" s="676" t="s">
        <v>231</v>
      </c>
      <c r="AE13" s="676"/>
      <c r="AF13" s="676"/>
      <c r="AG13" s="676"/>
      <c r="AH13" s="676"/>
      <c r="AI13" s="676"/>
      <c r="AJ13" s="676"/>
      <c r="AK13" s="676"/>
      <c r="AL13" s="641" t="s">
        <v>147</v>
      </c>
      <c r="AM13" s="642"/>
      <c r="AN13" s="642"/>
      <c r="AO13" s="677"/>
      <c r="AP13" s="635" t="s">
        <v>259</v>
      </c>
      <c r="AQ13" s="636"/>
      <c r="AR13" s="636"/>
      <c r="AS13" s="636"/>
      <c r="AT13" s="636"/>
      <c r="AU13" s="636"/>
      <c r="AV13" s="636"/>
      <c r="AW13" s="636"/>
      <c r="AX13" s="636"/>
      <c r="AY13" s="636"/>
      <c r="AZ13" s="636"/>
      <c r="BA13" s="636"/>
      <c r="BB13" s="636"/>
      <c r="BC13" s="636"/>
      <c r="BD13" s="636"/>
      <c r="BE13" s="636"/>
      <c r="BF13" s="637"/>
      <c r="BG13" s="638">
        <v>1790148</v>
      </c>
      <c r="BH13" s="639"/>
      <c r="BI13" s="639"/>
      <c r="BJ13" s="639"/>
      <c r="BK13" s="639"/>
      <c r="BL13" s="639"/>
      <c r="BM13" s="639"/>
      <c r="BN13" s="640"/>
      <c r="BO13" s="675">
        <v>49.4</v>
      </c>
      <c r="BP13" s="675"/>
      <c r="BQ13" s="675"/>
      <c r="BR13" s="675"/>
      <c r="BS13" s="644" t="s">
        <v>231</v>
      </c>
      <c r="BT13" s="639"/>
      <c r="BU13" s="639"/>
      <c r="BV13" s="639"/>
      <c r="BW13" s="639"/>
      <c r="BX13" s="639"/>
      <c r="BY13" s="639"/>
      <c r="BZ13" s="639"/>
      <c r="CA13" s="639"/>
      <c r="CB13" s="682"/>
      <c r="CD13" s="671" t="s">
        <v>260</v>
      </c>
      <c r="CE13" s="672"/>
      <c r="CF13" s="672"/>
      <c r="CG13" s="672"/>
      <c r="CH13" s="672"/>
      <c r="CI13" s="672"/>
      <c r="CJ13" s="672"/>
      <c r="CK13" s="672"/>
      <c r="CL13" s="672"/>
      <c r="CM13" s="672"/>
      <c r="CN13" s="672"/>
      <c r="CO13" s="672"/>
      <c r="CP13" s="672"/>
      <c r="CQ13" s="673"/>
      <c r="CR13" s="638">
        <v>2506478</v>
      </c>
      <c r="CS13" s="639"/>
      <c r="CT13" s="639"/>
      <c r="CU13" s="639"/>
      <c r="CV13" s="639"/>
      <c r="CW13" s="639"/>
      <c r="CX13" s="639"/>
      <c r="CY13" s="640"/>
      <c r="CZ13" s="675">
        <v>7.4</v>
      </c>
      <c r="DA13" s="675"/>
      <c r="DB13" s="675"/>
      <c r="DC13" s="675"/>
      <c r="DD13" s="644">
        <v>1609914</v>
      </c>
      <c r="DE13" s="639"/>
      <c r="DF13" s="639"/>
      <c r="DG13" s="639"/>
      <c r="DH13" s="639"/>
      <c r="DI13" s="639"/>
      <c r="DJ13" s="639"/>
      <c r="DK13" s="639"/>
      <c r="DL13" s="639"/>
      <c r="DM13" s="639"/>
      <c r="DN13" s="639"/>
      <c r="DO13" s="639"/>
      <c r="DP13" s="640"/>
      <c r="DQ13" s="644">
        <v>1133784</v>
      </c>
      <c r="DR13" s="639"/>
      <c r="DS13" s="639"/>
      <c r="DT13" s="639"/>
      <c r="DU13" s="639"/>
      <c r="DV13" s="639"/>
      <c r="DW13" s="639"/>
      <c r="DX13" s="639"/>
      <c r="DY13" s="639"/>
      <c r="DZ13" s="639"/>
      <c r="EA13" s="639"/>
      <c r="EB13" s="639"/>
      <c r="EC13" s="682"/>
    </row>
    <row r="14" spans="2:143" ht="11.25" customHeight="1" x14ac:dyDescent="0.15">
      <c r="B14" s="635" t="s">
        <v>261</v>
      </c>
      <c r="C14" s="636"/>
      <c r="D14" s="636"/>
      <c r="E14" s="636"/>
      <c r="F14" s="636"/>
      <c r="G14" s="636"/>
      <c r="H14" s="636"/>
      <c r="I14" s="636"/>
      <c r="J14" s="636"/>
      <c r="K14" s="636"/>
      <c r="L14" s="636"/>
      <c r="M14" s="636"/>
      <c r="N14" s="636"/>
      <c r="O14" s="636"/>
      <c r="P14" s="636"/>
      <c r="Q14" s="637"/>
      <c r="R14" s="638">
        <v>26003</v>
      </c>
      <c r="S14" s="639"/>
      <c r="T14" s="639"/>
      <c r="U14" s="639"/>
      <c r="V14" s="639"/>
      <c r="W14" s="639"/>
      <c r="X14" s="639"/>
      <c r="Y14" s="640"/>
      <c r="Z14" s="675">
        <v>0.1</v>
      </c>
      <c r="AA14" s="675"/>
      <c r="AB14" s="675"/>
      <c r="AC14" s="675"/>
      <c r="AD14" s="676">
        <v>26003</v>
      </c>
      <c r="AE14" s="676"/>
      <c r="AF14" s="676"/>
      <c r="AG14" s="676"/>
      <c r="AH14" s="676"/>
      <c r="AI14" s="676"/>
      <c r="AJ14" s="676"/>
      <c r="AK14" s="676"/>
      <c r="AL14" s="641">
        <v>0.2</v>
      </c>
      <c r="AM14" s="642"/>
      <c r="AN14" s="642"/>
      <c r="AO14" s="677"/>
      <c r="AP14" s="635" t="s">
        <v>262</v>
      </c>
      <c r="AQ14" s="636"/>
      <c r="AR14" s="636"/>
      <c r="AS14" s="636"/>
      <c r="AT14" s="636"/>
      <c r="AU14" s="636"/>
      <c r="AV14" s="636"/>
      <c r="AW14" s="636"/>
      <c r="AX14" s="636"/>
      <c r="AY14" s="636"/>
      <c r="AZ14" s="636"/>
      <c r="BA14" s="636"/>
      <c r="BB14" s="636"/>
      <c r="BC14" s="636"/>
      <c r="BD14" s="636"/>
      <c r="BE14" s="636"/>
      <c r="BF14" s="637"/>
      <c r="BG14" s="638">
        <v>192561</v>
      </c>
      <c r="BH14" s="639"/>
      <c r="BI14" s="639"/>
      <c r="BJ14" s="639"/>
      <c r="BK14" s="639"/>
      <c r="BL14" s="639"/>
      <c r="BM14" s="639"/>
      <c r="BN14" s="640"/>
      <c r="BO14" s="675">
        <v>5.3</v>
      </c>
      <c r="BP14" s="675"/>
      <c r="BQ14" s="675"/>
      <c r="BR14" s="675"/>
      <c r="BS14" s="644" t="s">
        <v>237</v>
      </c>
      <c r="BT14" s="639"/>
      <c r="BU14" s="639"/>
      <c r="BV14" s="639"/>
      <c r="BW14" s="639"/>
      <c r="BX14" s="639"/>
      <c r="BY14" s="639"/>
      <c r="BZ14" s="639"/>
      <c r="CA14" s="639"/>
      <c r="CB14" s="682"/>
      <c r="CD14" s="671" t="s">
        <v>263</v>
      </c>
      <c r="CE14" s="672"/>
      <c r="CF14" s="672"/>
      <c r="CG14" s="672"/>
      <c r="CH14" s="672"/>
      <c r="CI14" s="672"/>
      <c r="CJ14" s="672"/>
      <c r="CK14" s="672"/>
      <c r="CL14" s="672"/>
      <c r="CM14" s="672"/>
      <c r="CN14" s="672"/>
      <c r="CO14" s="672"/>
      <c r="CP14" s="672"/>
      <c r="CQ14" s="673"/>
      <c r="CR14" s="638">
        <v>1002121</v>
      </c>
      <c r="CS14" s="639"/>
      <c r="CT14" s="639"/>
      <c r="CU14" s="639"/>
      <c r="CV14" s="639"/>
      <c r="CW14" s="639"/>
      <c r="CX14" s="639"/>
      <c r="CY14" s="640"/>
      <c r="CZ14" s="675">
        <v>3</v>
      </c>
      <c r="DA14" s="675"/>
      <c r="DB14" s="675"/>
      <c r="DC14" s="675"/>
      <c r="DD14" s="644">
        <v>103084</v>
      </c>
      <c r="DE14" s="639"/>
      <c r="DF14" s="639"/>
      <c r="DG14" s="639"/>
      <c r="DH14" s="639"/>
      <c r="DI14" s="639"/>
      <c r="DJ14" s="639"/>
      <c r="DK14" s="639"/>
      <c r="DL14" s="639"/>
      <c r="DM14" s="639"/>
      <c r="DN14" s="639"/>
      <c r="DO14" s="639"/>
      <c r="DP14" s="640"/>
      <c r="DQ14" s="644">
        <v>904343</v>
      </c>
      <c r="DR14" s="639"/>
      <c r="DS14" s="639"/>
      <c r="DT14" s="639"/>
      <c r="DU14" s="639"/>
      <c r="DV14" s="639"/>
      <c r="DW14" s="639"/>
      <c r="DX14" s="639"/>
      <c r="DY14" s="639"/>
      <c r="DZ14" s="639"/>
      <c r="EA14" s="639"/>
      <c r="EB14" s="639"/>
      <c r="EC14" s="682"/>
    </row>
    <row r="15" spans="2:143" ht="11.25" customHeight="1" x14ac:dyDescent="0.15">
      <c r="B15" s="635" t="s">
        <v>264</v>
      </c>
      <c r="C15" s="636"/>
      <c r="D15" s="636"/>
      <c r="E15" s="636"/>
      <c r="F15" s="636"/>
      <c r="G15" s="636"/>
      <c r="H15" s="636"/>
      <c r="I15" s="636"/>
      <c r="J15" s="636"/>
      <c r="K15" s="636"/>
      <c r="L15" s="636"/>
      <c r="M15" s="636"/>
      <c r="N15" s="636"/>
      <c r="O15" s="636"/>
      <c r="P15" s="636"/>
      <c r="Q15" s="637"/>
      <c r="R15" s="638" t="s">
        <v>237</v>
      </c>
      <c r="S15" s="639"/>
      <c r="T15" s="639"/>
      <c r="U15" s="639"/>
      <c r="V15" s="639"/>
      <c r="W15" s="639"/>
      <c r="X15" s="639"/>
      <c r="Y15" s="640"/>
      <c r="Z15" s="675" t="s">
        <v>237</v>
      </c>
      <c r="AA15" s="675"/>
      <c r="AB15" s="675"/>
      <c r="AC15" s="675"/>
      <c r="AD15" s="676" t="s">
        <v>237</v>
      </c>
      <c r="AE15" s="676"/>
      <c r="AF15" s="676"/>
      <c r="AG15" s="676"/>
      <c r="AH15" s="676"/>
      <c r="AI15" s="676"/>
      <c r="AJ15" s="676"/>
      <c r="AK15" s="676"/>
      <c r="AL15" s="641" t="s">
        <v>237</v>
      </c>
      <c r="AM15" s="642"/>
      <c r="AN15" s="642"/>
      <c r="AO15" s="677"/>
      <c r="AP15" s="635" t="s">
        <v>265</v>
      </c>
      <c r="AQ15" s="636"/>
      <c r="AR15" s="636"/>
      <c r="AS15" s="636"/>
      <c r="AT15" s="636"/>
      <c r="AU15" s="636"/>
      <c r="AV15" s="636"/>
      <c r="AW15" s="636"/>
      <c r="AX15" s="636"/>
      <c r="AY15" s="636"/>
      <c r="AZ15" s="636"/>
      <c r="BA15" s="636"/>
      <c r="BB15" s="636"/>
      <c r="BC15" s="636"/>
      <c r="BD15" s="636"/>
      <c r="BE15" s="636"/>
      <c r="BF15" s="637"/>
      <c r="BG15" s="638">
        <v>268083</v>
      </c>
      <c r="BH15" s="639"/>
      <c r="BI15" s="639"/>
      <c r="BJ15" s="639"/>
      <c r="BK15" s="639"/>
      <c r="BL15" s="639"/>
      <c r="BM15" s="639"/>
      <c r="BN15" s="640"/>
      <c r="BO15" s="675">
        <v>7.4</v>
      </c>
      <c r="BP15" s="675"/>
      <c r="BQ15" s="675"/>
      <c r="BR15" s="675"/>
      <c r="BS15" s="644" t="s">
        <v>231</v>
      </c>
      <c r="BT15" s="639"/>
      <c r="BU15" s="639"/>
      <c r="BV15" s="639"/>
      <c r="BW15" s="639"/>
      <c r="BX15" s="639"/>
      <c r="BY15" s="639"/>
      <c r="BZ15" s="639"/>
      <c r="CA15" s="639"/>
      <c r="CB15" s="682"/>
      <c r="CD15" s="671" t="s">
        <v>266</v>
      </c>
      <c r="CE15" s="672"/>
      <c r="CF15" s="672"/>
      <c r="CG15" s="672"/>
      <c r="CH15" s="672"/>
      <c r="CI15" s="672"/>
      <c r="CJ15" s="672"/>
      <c r="CK15" s="672"/>
      <c r="CL15" s="672"/>
      <c r="CM15" s="672"/>
      <c r="CN15" s="672"/>
      <c r="CO15" s="672"/>
      <c r="CP15" s="672"/>
      <c r="CQ15" s="673"/>
      <c r="CR15" s="638">
        <v>4438756</v>
      </c>
      <c r="CS15" s="639"/>
      <c r="CT15" s="639"/>
      <c r="CU15" s="639"/>
      <c r="CV15" s="639"/>
      <c r="CW15" s="639"/>
      <c r="CX15" s="639"/>
      <c r="CY15" s="640"/>
      <c r="CZ15" s="675">
        <v>13.2</v>
      </c>
      <c r="DA15" s="675"/>
      <c r="DB15" s="675"/>
      <c r="DC15" s="675"/>
      <c r="DD15" s="644">
        <v>2464335</v>
      </c>
      <c r="DE15" s="639"/>
      <c r="DF15" s="639"/>
      <c r="DG15" s="639"/>
      <c r="DH15" s="639"/>
      <c r="DI15" s="639"/>
      <c r="DJ15" s="639"/>
      <c r="DK15" s="639"/>
      <c r="DL15" s="639"/>
      <c r="DM15" s="639"/>
      <c r="DN15" s="639"/>
      <c r="DO15" s="639"/>
      <c r="DP15" s="640"/>
      <c r="DQ15" s="644">
        <v>1999992</v>
      </c>
      <c r="DR15" s="639"/>
      <c r="DS15" s="639"/>
      <c r="DT15" s="639"/>
      <c r="DU15" s="639"/>
      <c r="DV15" s="639"/>
      <c r="DW15" s="639"/>
      <c r="DX15" s="639"/>
      <c r="DY15" s="639"/>
      <c r="DZ15" s="639"/>
      <c r="EA15" s="639"/>
      <c r="EB15" s="639"/>
      <c r="EC15" s="682"/>
    </row>
    <row r="16" spans="2:143" ht="11.25" customHeight="1" x14ac:dyDescent="0.15">
      <c r="B16" s="635" t="s">
        <v>267</v>
      </c>
      <c r="C16" s="636"/>
      <c r="D16" s="636"/>
      <c r="E16" s="636"/>
      <c r="F16" s="636"/>
      <c r="G16" s="636"/>
      <c r="H16" s="636"/>
      <c r="I16" s="636"/>
      <c r="J16" s="636"/>
      <c r="K16" s="636"/>
      <c r="L16" s="636"/>
      <c r="M16" s="636"/>
      <c r="N16" s="636"/>
      <c r="O16" s="636"/>
      <c r="P16" s="636"/>
      <c r="Q16" s="637"/>
      <c r="R16" s="638">
        <v>5656</v>
      </c>
      <c r="S16" s="639"/>
      <c r="T16" s="639"/>
      <c r="U16" s="639"/>
      <c r="V16" s="639"/>
      <c r="W16" s="639"/>
      <c r="X16" s="639"/>
      <c r="Y16" s="640"/>
      <c r="Z16" s="675">
        <v>0</v>
      </c>
      <c r="AA16" s="675"/>
      <c r="AB16" s="675"/>
      <c r="AC16" s="675"/>
      <c r="AD16" s="676">
        <v>5656</v>
      </c>
      <c r="AE16" s="676"/>
      <c r="AF16" s="676"/>
      <c r="AG16" s="676"/>
      <c r="AH16" s="676"/>
      <c r="AI16" s="676"/>
      <c r="AJ16" s="676"/>
      <c r="AK16" s="676"/>
      <c r="AL16" s="641">
        <v>0</v>
      </c>
      <c r="AM16" s="642"/>
      <c r="AN16" s="642"/>
      <c r="AO16" s="677"/>
      <c r="AP16" s="635" t="s">
        <v>268</v>
      </c>
      <c r="AQ16" s="636"/>
      <c r="AR16" s="636"/>
      <c r="AS16" s="636"/>
      <c r="AT16" s="636"/>
      <c r="AU16" s="636"/>
      <c r="AV16" s="636"/>
      <c r="AW16" s="636"/>
      <c r="AX16" s="636"/>
      <c r="AY16" s="636"/>
      <c r="AZ16" s="636"/>
      <c r="BA16" s="636"/>
      <c r="BB16" s="636"/>
      <c r="BC16" s="636"/>
      <c r="BD16" s="636"/>
      <c r="BE16" s="636"/>
      <c r="BF16" s="637"/>
      <c r="BG16" s="638" t="s">
        <v>231</v>
      </c>
      <c r="BH16" s="639"/>
      <c r="BI16" s="639"/>
      <c r="BJ16" s="639"/>
      <c r="BK16" s="639"/>
      <c r="BL16" s="639"/>
      <c r="BM16" s="639"/>
      <c r="BN16" s="640"/>
      <c r="BO16" s="675" t="s">
        <v>237</v>
      </c>
      <c r="BP16" s="675"/>
      <c r="BQ16" s="675"/>
      <c r="BR16" s="675"/>
      <c r="BS16" s="644" t="s">
        <v>231</v>
      </c>
      <c r="BT16" s="639"/>
      <c r="BU16" s="639"/>
      <c r="BV16" s="639"/>
      <c r="BW16" s="639"/>
      <c r="BX16" s="639"/>
      <c r="BY16" s="639"/>
      <c r="BZ16" s="639"/>
      <c r="CA16" s="639"/>
      <c r="CB16" s="682"/>
      <c r="CD16" s="671" t="s">
        <v>269</v>
      </c>
      <c r="CE16" s="672"/>
      <c r="CF16" s="672"/>
      <c r="CG16" s="672"/>
      <c r="CH16" s="672"/>
      <c r="CI16" s="672"/>
      <c r="CJ16" s="672"/>
      <c r="CK16" s="672"/>
      <c r="CL16" s="672"/>
      <c r="CM16" s="672"/>
      <c r="CN16" s="672"/>
      <c r="CO16" s="672"/>
      <c r="CP16" s="672"/>
      <c r="CQ16" s="673"/>
      <c r="CR16" s="638">
        <v>252041</v>
      </c>
      <c r="CS16" s="639"/>
      <c r="CT16" s="639"/>
      <c r="CU16" s="639"/>
      <c r="CV16" s="639"/>
      <c r="CW16" s="639"/>
      <c r="CX16" s="639"/>
      <c r="CY16" s="640"/>
      <c r="CZ16" s="675">
        <v>0.7</v>
      </c>
      <c r="DA16" s="675"/>
      <c r="DB16" s="675"/>
      <c r="DC16" s="675"/>
      <c r="DD16" s="644" t="s">
        <v>231</v>
      </c>
      <c r="DE16" s="639"/>
      <c r="DF16" s="639"/>
      <c r="DG16" s="639"/>
      <c r="DH16" s="639"/>
      <c r="DI16" s="639"/>
      <c r="DJ16" s="639"/>
      <c r="DK16" s="639"/>
      <c r="DL16" s="639"/>
      <c r="DM16" s="639"/>
      <c r="DN16" s="639"/>
      <c r="DO16" s="639"/>
      <c r="DP16" s="640"/>
      <c r="DQ16" s="644">
        <v>24596</v>
      </c>
      <c r="DR16" s="639"/>
      <c r="DS16" s="639"/>
      <c r="DT16" s="639"/>
      <c r="DU16" s="639"/>
      <c r="DV16" s="639"/>
      <c r="DW16" s="639"/>
      <c r="DX16" s="639"/>
      <c r="DY16" s="639"/>
      <c r="DZ16" s="639"/>
      <c r="EA16" s="639"/>
      <c r="EB16" s="639"/>
      <c r="EC16" s="682"/>
    </row>
    <row r="17" spans="2:133" ht="11.25" customHeight="1" x14ac:dyDescent="0.15">
      <c r="B17" s="635" t="s">
        <v>270</v>
      </c>
      <c r="C17" s="636"/>
      <c r="D17" s="636"/>
      <c r="E17" s="636"/>
      <c r="F17" s="636"/>
      <c r="G17" s="636"/>
      <c r="H17" s="636"/>
      <c r="I17" s="636"/>
      <c r="J17" s="636"/>
      <c r="K17" s="636"/>
      <c r="L17" s="636"/>
      <c r="M17" s="636"/>
      <c r="N17" s="636"/>
      <c r="O17" s="636"/>
      <c r="P17" s="636"/>
      <c r="Q17" s="637"/>
      <c r="R17" s="638">
        <v>40372</v>
      </c>
      <c r="S17" s="639"/>
      <c r="T17" s="639"/>
      <c r="U17" s="639"/>
      <c r="V17" s="639"/>
      <c r="W17" s="639"/>
      <c r="X17" s="639"/>
      <c r="Y17" s="640"/>
      <c r="Z17" s="675">
        <v>0.1</v>
      </c>
      <c r="AA17" s="675"/>
      <c r="AB17" s="675"/>
      <c r="AC17" s="675"/>
      <c r="AD17" s="676">
        <v>40372</v>
      </c>
      <c r="AE17" s="676"/>
      <c r="AF17" s="676"/>
      <c r="AG17" s="676"/>
      <c r="AH17" s="676"/>
      <c r="AI17" s="676"/>
      <c r="AJ17" s="676"/>
      <c r="AK17" s="676"/>
      <c r="AL17" s="641">
        <v>0.2</v>
      </c>
      <c r="AM17" s="642"/>
      <c r="AN17" s="642"/>
      <c r="AO17" s="677"/>
      <c r="AP17" s="635" t="s">
        <v>271</v>
      </c>
      <c r="AQ17" s="636"/>
      <c r="AR17" s="636"/>
      <c r="AS17" s="636"/>
      <c r="AT17" s="636"/>
      <c r="AU17" s="636"/>
      <c r="AV17" s="636"/>
      <c r="AW17" s="636"/>
      <c r="AX17" s="636"/>
      <c r="AY17" s="636"/>
      <c r="AZ17" s="636"/>
      <c r="BA17" s="636"/>
      <c r="BB17" s="636"/>
      <c r="BC17" s="636"/>
      <c r="BD17" s="636"/>
      <c r="BE17" s="636"/>
      <c r="BF17" s="637"/>
      <c r="BG17" s="638" t="s">
        <v>231</v>
      </c>
      <c r="BH17" s="639"/>
      <c r="BI17" s="639"/>
      <c r="BJ17" s="639"/>
      <c r="BK17" s="639"/>
      <c r="BL17" s="639"/>
      <c r="BM17" s="639"/>
      <c r="BN17" s="640"/>
      <c r="BO17" s="675" t="s">
        <v>237</v>
      </c>
      <c r="BP17" s="675"/>
      <c r="BQ17" s="675"/>
      <c r="BR17" s="675"/>
      <c r="BS17" s="644" t="s">
        <v>237</v>
      </c>
      <c r="BT17" s="639"/>
      <c r="BU17" s="639"/>
      <c r="BV17" s="639"/>
      <c r="BW17" s="639"/>
      <c r="BX17" s="639"/>
      <c r="BY17" s="639"/>
      <c r="BZ17" s="639"/>
      <c r="CA17" s="639"/>
      <c r="CB17" s="682"/>
      <c r="CD17" s="671" t="s">
        <v>272</v>
      </c>
      <c r="CE17" s="672"/>
      <c r="CF17" s="672"/>
      <c r="CG17" s="672"/>
      <c r="CH17" s="672"/>
      <c r="CI17" s="672"/>
      <c r="CJ17" s="672"/>
      <c r="CK17" s="672"/>
      <c r="CL17" s="672"/>
      <c r="CM17" s="672"/>
      <c r="CN17" s="672"/>
      <c r="CO17" s="672"/>
      <c r="CP17" s="672"/>
      <c r="CQ17" s="673"/>
      <c r="CR17" s="638">
        <v>4873215</v>
      </c>
      <c r="CS17" s="639"/>
      <c r="CT17" s="639"/>
      <c r="CU17" s="639"/>
      <c r="CV17" s="639"/>
      <c r="CW17" s="639"/>
      <c r="CX17" s="639"/>
      <c r="CY17" s="640"/>
      <c r="CZ17" s="675">
        <v>14.4</v>
      </c>
      <c r="DA17" s="675"/>
      <c r="DB17" s="675"/>
      <c r="DC17" s="675"/>
      <c r="DD17" s="644" t="s">
        <v>231</v>
      </c>
      <c r="DE17" s="639"/>
      <c r="DF17" s="639"/>
      <c r="DG17" s="639"/>
      <c r="DH17" s="639"/>
      <c r="DI17" s="639"/>
      <c r="DJ17" s="639"/>
      <c r="DK17" s="639"/>
      <c r="DL17" s="639"/>
      <c r="DM17" s="639"/>
      <c r="DN17" s="639"/>
      <c r="DO17" s="639"/>
      <c r="DP17" s="640"/>
      <c r="DQ17" s="644">
        <v>4862755</v>
      </c>
      <c r="DR17" s="639"/>
      <c r="DS17" s="639"/>
      <c r="DT17" s="639"/>
      <c r="DU17" s="639"/>
      <c r="DV17" s="639"/>
      <c r="DW17" s="639"/>
      <c r="DX17" s="639"/>
      <c r="DY17" s="639"/>
      <c r="DZ17" s="639"/>
      <c r="EA17" s="639"/>
      <c r="EB17" s="639"/>
      <c r="EC17" s="682"/>
    </row>
    <row r="18" spans="2:133" ht="11.25" customHeight="1" x14ac:dyDescent="0.15">
      <c r="B18" s="635" t="s">
        <v>273</v>
      </c>
      <c r="C18" s="636"/>
      <c r="D18" s="636"/>
      <c r="E18" s="636"/>
      <c r="F18" s="636"/>
      <c r="G18" s="636"/>
      <c r="H18" s="636"/>
      <c r="I18" s="636"/>
      <c r="J18" s="636"/>
      <c r="K18" s="636"/>
      <c r="L18" s="636"/>
      <c r="M18" s="636"/>
      <c r="N18" s="636"/>
      <c r="O18" s="636"/>
      <c r="P18" s="636"/>
      <c r="Q18" s="637"/>
      <c r="R18" s="638">
        <v>7804</v>
      </c>
      <c r="S18" s="639"/>
      <c r="T18" s="639"/>
      <c r="U18" s="639"/>
      <c r="V18" s="639"/>
      <c r="W18" s="639"/>
      <c r="X18" s="639"/>
      <c r="Y18" s="640"/>
      <c r="Z18" s="675">
        <v>0</v>
      </c>
      <c r="AA18" s="675"/>
      <c r="AB18" s="675"/>
      <c r="AC18" s="675"/>
      <c r="AD18" s="676">
        <v>7804</v>
      </c>
      <c r="AE18" s="676"/>
      <c r="AF18" s="676"/>
      <c r="AG18" s="676"/>
      <c r="AH18" s="676"/>
      <c r="AI18" s="676"/>
      <c r="AJ18" s="676"/>
      <c r="AK18" s="676"/>
      <c r="AL18" s="641">
        <v>0</v>
      </c>
      <c r="AM18" s="642"/>
      <c r="AN18" s="642"/>
      <c r="AO18" s="677"/>
      <c r="AP18" s="635" t="s">
        <v>274</v>
      </c>
      <c r="AQ18" s="636"/>
      <c r="AR18" s="636"/>
      <c r="AS18" s="636"/>
      <c r="AT18" s="636"/>
      <c r="AU18" s="636"/>
      <c r="AV18" s="636"/>
      <c r="AW18" s="636"/>
      <c r="AX18" s="636"/>
      <c r="AY18" s="636"/>
      <c r="AZ18" s="636"/>
      <c r="BA18" s="636"/>
      <c r="BB18" s="636"/>
      <c r="BC18" s="636"/>
      <c r="BD18" s="636"/>
      <c r="BE18" s="636"/>
      <c r="BF18" s="637"/>
      <c r="BG18" s="638" t="s">
        <v>237</v>
      </c>
      <c r="BH18" s="639"/>
      <c r="BI18" s="639"/>
      <c r="BJ18" s="639"/>
      <c r="BK18" s="639"/>
      <c r="BL18" s="639"/>
      <c r="BM18" s="639"/>
      <c r="BN18" s="640"/>
      <c r="BO18" s="675" t="s">
        <v>231</v>
      </c>
      <c r="BP18" s="675"/>
      <c r="BQ18" s="675"/>
      <c r="BR18" s="675"/>
      <c r="BS18" s="644" t="s">
        <v>147</v>
      </c>
      <c r="BT18" s="639"/>
      <c r="BU18" s="639"/>
      <c r="BV18" s="639"/>
      <c r="BW18" s="639"/>
      <c r="BX18" s="639"/>
      <c r="BY18" s="639"/>
      <c r="BZ18" s="639"/>
      <c r="CA18" s="639"/>
      <c r="CB18" s="682"/>
      <c r="CD18" s="671" t="s">
        <v>275</v>
      </c>
      <c r="CE18" s="672"/>
      <c r="CF18" s="672"/>
      <c r="CG18" s="672"/>
      <c r="CH18" s="672"/>
      <c r="CI18" s="672"/>
      <c r="CJ18" s="672"/>
      <c r="CK18" s="672"/>
      <c r="CL18" s="672"/>
      <c r="CM18" s="672"/>
      <c r="CN18" s="672"/>
      <c r="CO18" s="672"/>
      <c r="CP18" s="672"/>
      <c r="CQ18" s="673"/>
      <c r="CR18" s="638" t="s">
        <v>237</v>
      </c>
      <c r="CS18" s="639"/>
      <c r="CT18" s="639"/>
      <c r="CU18" s="639"/>
      <c r="CV18" s="639"/>
      <c r="CW18" s="639"/>
      <c r="CX18" s="639"/>
      <c r="CY18" s="640"/>
      <c r="CZ18" s="675" t="s">
        <v>249</v>
      </c>
      <c r="DA18" s="675"/>
      <c r="DB18" s="675"/>
      <c r="DC18" s="675"/>
      <c r="DD18" s="644" t="s">
        <v>231</v>
      </c>
      <c r="DE18" s="639"/>
      <c r="DF18" s="639"/>
      <c r="DG18" s="639"/>
      <c r="DH18" s="639"/>
      <c r="DI18" s="639"/>
      <c r="DJ18" s="639"/>
      <c r="DK18" s="639"/>
      <c r="DL18" s="639"/>
      <c r="DM18" s="639"/>
      <c r="DN18" s="639"/>
      <c r="DO18" s="639"/>
      <c r="DP18" s="640"/>
      <c r="DQ18" s="644" t="s">
        <v>249</v>
      </c>
      <c r="DR18" s="639"/>
      <c r="DS18" s="639"/>
      <c r="DT18" s="639"/>
      <c r="DU18" s="639"/>
      <c r="DV18" s="639"/>
      <c r="DW18" s="639"/>
      <c r="DX18" s="639"/>
      <c r="DY18" s="639"/>
      <c r="DZ18" s="639"/>
      <c r="EA18" s="639"/>
      <c r="EB18" s="639"/>
      <c r="EC18" s="682"/>
    </row>
    <row r="19" spans="2:133" ht="11.25" customHeight="1" x14ac:dyDescent="0.15">
      <c r="B19" s="635" t="s">
        <v>276</v>
      </c>
      <c r="C19" s="636"/>
      <c r="D19" s="636"/>
      <c r="E19" s="636"/>
      <c r="F19" s="636"/>
      <c r="G19" s="636"/>
      <c r="H19" s="636"/>
      <c r="I19" s="636"/>
      <c r="J19" s="636"/>
      <c r="K19" s="636"/>
      <c r="L19" s="636"/>
      <c r="M19" s="636"/>
      <c r="N19" s="636"/>
      <c r="O19" s="636"/>
      <c r="P19" s="636"/>
      <c r="Q19" s="637"/>
      <c r="R19" s="638">
        <v>3400</v>
      </c>
      <c r="S19" s="639"/>
      <c r="T19" s="639"/>
      <c r="U19" s="639"/>
      <c r="V19" s="639"/>
      <c r="W19" s="639"/>
      <c r="X19" s="639"/>
      <c r="Y19" s="640"/>
      <c r="Z19" s="675">
        <v>0</v>
      </c>
      <c r="AA19" s="675"/>
      <c r="AB19" s="675"/>
      <c r="AC19" s="675"/>
      <c r="AD19" s="676">
        <v>3400</v>
      </c>
      <c r="AE19" s="676"/>
      <c r="AF19" s="676"/>
      <c r="AG19" s="676"/>
      <c r="AH19" s="676"/>
      <c r="AI19" s="676"/>
      <c r="AJ19" s="676"/>
      <c r="AK19" s="676"/>
      <c r="AL19" s="641">
        <v>0</v>
      </c>
      <c r="AM19" s="642"/>
      <c r="AN19" s="642"/>
      <c r="AO19" s="677"/>
      <c r="AP19" s="635" t="s">
        <v>277</v>
      </c>
      <c r="AQ19" s="636"/>
      <c r="AR19" s="636"/>
      <c r="AS19" s="636"/>
      <c r="AT19" s="636"/>
      <c r="AU19" s="636"/>
      <c r="AV19" s="636"/>
      <c r="AW19" s="636"/>
      <c r="AX19" s="636"/>
      <c r="AY19" s="636"/>
      <c r="AZ19" s="636"/>
      <c r="BA19" s="636"/>
      <c r="BB19" s="636"/>
      <c r="BC19" s="636"/>
      <c r="BD19" s="636"/>
      <c r="BE19" s="636"/>
      <c r="BF19" s="637"/>
      <c r="BG19" s="638">
        <v>17402</v>
      </c>
      <c r="BH19" s="639"/>
      <c r="BI19" s="639"/>
      <c r="BJ19" s="639"/>
      <c r="BK19" s="639"/>
      <c r="BL19" s="639"/>
      <c r="BM19" s="639"/>
      <c r="BN19" s="640"/>
      <c r="BO19" s="675">
        <v>0.5</v>
      </c>
      <c r="BP19" s="675"/>
      <c r="BQ19" s="675"/>
      <c r="BR19" s="675"/>
      <c r="BS19" s="644" t="s">
        <v>231</v>
      </c>
      <c r="BT19" s="639"/>
      <c r="BU19" s="639"/>
      <c r="BV19" s="639"/>
      <c r="BW19" s="639"/>
      <c r="BX19" s="639"/>
      <c r="BY19" s="639"/>
      <c r="BZ19" s="639"/>
      <c r="CA19" s="639"/>
      <c r="CB19" s="682"/>
      <c r="CD19" s="671" t="s">
        <v>278</v>
      </c>
      <c r="CE19" s="672"/>
      <c r="CF19" s="672"/>
      <c r="CG19" s="672"/>
      <c r="CH19" s="672"/>
      <c r="CI19" s="672"/>
      <c r="CJ19" s="672"/>
      <c r="CK19" s="672"/>
      <c r="CL19" s="672"/>
      <c r="CM19" s="672"/>
      <c r="CN19" s="672"/>
      <c r="CO19" s="672"/>
      <c r="CP19" s="672"/>
      <c r="CQ19" s="673"/>
      <c r="CR19" s="638" t="s">
        <v>237</v>
      </c>
      <c r="CS19" s="639"/>
      <c r="CT19" s="639"/>
      <c r="CU19" s="639"/>
      <c r="CV19" s="639"/>
      <c r="CW19" s="639"/>
      <c r="CX19" s="639"/>
      <c r="CY19" s="640"/>
      <c r="CZ19" s="675" t="s">
        <v>237</v>
      </c>
      <c r="DA19" s="675"/>
      <c r="DB19" s="675"/>
      <c r="DC19" s="675"/>
      <c r="DD19" s="644" t="s">
        <v>237</v>
      </c>
      <c r="DE19" s="639"/>
      <c r="DF19" s="639"/>
      <c r="DG19" s="639"/>
      <c r="DH19" s="639"/>
      <c r="DI19" s="639"/>
      <c r="DJ19" s="639"/>
      <c r="DK19" s="639"/>
      <c r="DL19" s="639"/>
      <c r="DM19" s="639"/>
      <c r="DN19" s="639"/>
      <c r="DO19" s="639"/>
      <c r="DP19" s="640"/>
      <c r="DQ19" s="644" t="s">
        <v>231</v>
      </c>
      <c r="DR19" s="639"/>
      <c r="DS19" s="639"/>
      <c r="DT19" s="639"/>
      <c r="DU19" s="639"/>
      <c r="DV19" s="639"/>
      <c r="DW19" s="639"/>
      <c r="DX19" s="639"/>
      <c r="DY19" s="639"/>
      <c r="DZ19" s="639"/>
      <c r="EA19" s="639"/>
      <c r="EB19" s="639"/>
      <c r="EC19" s="682"/>
    </row>
    <row r="20" spans="2:133" ht="11.25" customHeight="1" x14ac:dyDescent="0.15">
      <c r="B20" s="635" t="s">
        <v>279</v>
      </c>
      <c r="C20" s="636"/>
      <c r="D20" s="636"/>
      <c r="E20" s="636"/>
      <c r="F20" s="636"/>
      <c r="G20" s="636"/>
      <c r="H20" s="636"/>
      <c r="I20" s="636"/>
      <c r="J20" s="636"/>
      <c r="K20" s="636"/>
      <c r="L20" s="636"/>
      <c r="M20" s="636"/>
      <c r="N20" s="636"/>
      <c r="O20" s="636"/>
      <c r="P20" s="636"/>
      <c r="Q20" s="637"/>
      <c r="R20" s="638">
        <v>924</v>
      </c>
      <c r="S20" s="639"/>
      <c r="T20" s="639"/>
      <c r="U20" s="639"/>
      <c r="V20" s="639"/>
      <c r="W20" s="639"/>
      <c r="X20" s="639"/>
      <c r="Y20" s="640"/>
      <c r="Z20" s="675">
        <v>0</v>
      </c>
      <c r="AA20" s="675"/>
      <c r="AB20" s="675"/>
      <c r="AC20" s="675"/>
      <c r="AD20" s="676">
        <v>924</v>
      </c>
      <c r="AE20" s="676"/>
      <c r="AF20" s="676"/>
      <c r="AG20" s="676"/>
      <c r="AH20" s="676"/>
      <c r="AI20" s="676"/>
      <c r="AJ20" s="676"/>
      <c r="AK20" s="676"/>
      <c r="AL20" s="641">
        <v>0</v>
      </c>
      <c r="AM20" s="642"/>
      <c r="AN20" s="642"/>
      <c r="AO20" s="677"/>
      <c r="AP20" s="635" t="s">
        <v>280</v>
      </c>
      <c r="AQ20" s="636"/>
      <c r="AR20" s="636"/>
      <c r="AS20" s="636"/>
      <c r="AT20" s="636"/>
      <c r="AU20" s="636"/>
      <c r="AV20" s="636"/>
      <c r="AW20" s="636"/>
      <c r="AX20" s="636"/>
      <c r="AY20" s="636"/>
      <c r="AZ20" s="636"/>
      <c r="BA20" s="636"/>
      <c r="BB20" s="636"/>
      <c r="BC20" s="636"/>
      <c r="BD20" s="636"/>
      <c r="BE20" s="636"/>
      <c r="BF20" s="637"/>
      <c r="BG20" s="638">
        <v>17402</v>
      </c>
      <c r="BH20" s="639"/>
      <c r="BI20" s="639"/>
      <c r="BJ20" s="639"/>
      <c r="BK20" s="639"/>
      <c r="BL20" s="639"/>
      <c r="BM20" s="639"/>
      <c r="BN20" s="640"/>
      <c r="BO20" s="675">
        <v>0.5</v>
      </c>
      <c r="BP20" s="675"/>
      <c r="BQ20" s="675"/>
      <c r="BR20" s="675"/>
      <c r="BS20" s="644" t="s">
        <v>237</v>
      </c>
      <c r="BT20" s="639"/>
      <c r="BU20" s="639"/>
      <c r="BV20" s="639"/>
      <c r="BW20" s="639"/>
      <c r="BX20" s="639"/>
      <c r="BY20" s="639"/>
      <c r="BZ20" s="639"/>
      <c r="CA20" s="639"/>
      <c r="CB20" s="682"/>
      <c r="CD20" s="671" t="s">
        <v>281</v>
      </c>
      <c r="CE20" s="672"/>
      <c r="CF20" s="672"/>
      <c r="CG20" s="672"/>
      <c r="CH20" s="672"/>
      <c r="CI20" s="672"/>
      <c r="CJ20" s="672"/>
      <c r="CK20" s="672"/>
      <c r="CL20" s="672"/>
      <c r="CM20" s="672"/>
      <c r="CN20" s="672"/>
      <c r="CO20" s="672"/>
      <c r="CP20" s="672"/>
      <c r="CQ20" s="673"/>
      <c r="CR20" s="638">
        <v>33745617</v>
      </c>
      <c r="CS20" s="639"/>
      <c r="CT20" s="639"/>
      <c r="CU20" s="639"/>
      <c r="CV20" s="639"/>
      <c r="CW20" s="639"/>
      <c r="CX20" s="639"/>
      <c r="CY20" s="640"/>
      <c r="CZ20" s="675">
        <v>100</v>
      </c>
      <c r="DA20" s="675"/>
      <c r="DB20" s="675"/>
      <c r="DC20" s="675"/>
      <c r="DD20" s="644">
        <v>7029582</v>
      </c>
      <c r="DE20" s="639"/>
      <c r="DF20" s="639"/>
      <c r="DG20" s="639"/>
      <c r="DH20" s="639"/>
      <c r="DI20" s="639"/>
      <c r="DJ20" s="639"/>
      <c r="DK20" s="639"/>
      <c r="DL20" s="639"/>
      <c r="DM20" s="639"/>
      <c r="DN20" s="639"/>
      <c r="DO20" s="639"/>
      <c r="DP20" s="640"/>
      <c r="DQ20" s="644">
        <v>19724739</v>
      </c>
      <c r="DR20" s="639"/>
      <c r="DS20" s="639"/>
      <c r="DT20" s="639"/>
      <c r="DU20" s="639"/>
      <c r="DV20" s="639"/>
      <c r="DW20" s="639"/>
      <c r="DX20" s="639"/>
      <c r="DY20" s="639"/>
      <c r="DZ20" s="639"/>
      <c r="EA20" s="639"/>
      <c r="EB20" s="639"/>
      <c r="EC20" s="682"/>
    </row>
    <row r="21" spans="2:133" ht="11.25" customHeight="1" x14ac:dyDescent="0.15">
      <c r="B21" s="635" t="s">
        <v>282</v>
      </c>
      <c r="C21" s="636"/>
      <c r="D21" s="636"/>
      <c r="E21" s="636"/>
      <c r="F21" s="636"/>
      <c r="G21" s="636"/>
      <c r="H21" s="636"/>
      <c r="I21" s="636"/>
      <c r="J21" s="636"/>
      <c r="K21" s="636"/>
      <c r="L21" s="636"/>
      <c r="M21" s="636"/>
      <c r="N21" s="636"/>
      <c r="O21" s="636"/>
      <c r="P21" s="636"/>
      <c r="Q21" s="637"/>
      <c r="R21" s="638">
        <v>28244</v>
      </c>
      <c r="S21" s="639"/>
      <c r="T21" s="639"/>
      <c r="U21" s="639"/>
      <c r="V21" s="639"/>
      <c r="W21" s="639"/>
      <c r="X21" s="639"/>
      <c r="Y21" s="640"/>
      <c r="Z21" s="675">
        <v>0.1</v>
      </c>
      <c r="AA21" s="675"/>
      <c r="AB21" s="675"/>
      <c r="AC21" s="675"/>
      <c r="AD21" s="676">
        <v>28244</v>
      </c>
      <c r="AE21" s="676"/>
      <c r="AF21" s="676"/>
      <c r="AG21" s="676"/>
      <c r="AH21" s="676"/>
      <c r="AI21" s="676"/>
      <c r="AJ21" s="676"/>
      <c r="AK21" s="676"/>
      <c r="AL21" s="641">
        <v>0.2</v>
      </c>
      <c r="AM21" s="642"/>
      <c r="AN21" s="642"/>
      <c r="AO21" s="677"/>
      <c r="AP21" s="732" t="s">
        <v>283</v>
      </c>
      <c r="AQ21" s="740"/>
      <c r="AR21" s="740"/>
      <c r="AS21" s="740"/>
      <c r="AT21" s="740"/>
      <c r="AU21" s="740"/>
      <c r="AV21" s="740"/>
      <c r="AW21" s="740"/>
      <c r="AX21" s="740"/>
      <c r="AY21" s="740"/>
      <c r="AZ21" s="740"/>
      <c r="BA21" s="740"/>
      <c r="BB21" s="740"/>
      <c r="BC21" s="740"/>
      <c r="BD21" s="740"/>
      <c r="BE21" s="740"/>
      <c r="BF21" s="734"/>
      <c r="BG21" s="638">
        <v>17402</v>
      </c>
      <c r="BH21" s="639"/>
      <c r="BI21" s="639"/>
      <c r="BJ21" s="639"/>
      <c r="BK21" s="639"/>
      <c r="BL21" s="639"/>
      <c r="BM21" s="639"/>
      <c r="BN21" s="640"/>
      <c r="BO21" s="675">
        <v>0.5</v>
      </c>
      <c r="BP21" s="675"/>
      <c r="BQ21" s="675"/>
      <c r="BR21" s="675"/>
      <c r="BS21" s="644" t="s">
        <v>237</v>
      </c>
      <c r="BT21" s="639"/>
      <c r="BU21" s="639"/>
      <c r="BV21" s="639"/>
      <c r="BW21" s="639"/>
      <c r="BX21" s="639"/>
      <c r="BY21" s="639"/>
      <c r="BZ21" s="639"/>
      <c r="CA21" s="639"/>
      <c r="CB21" s="682"/>
      <c r="CD21" s="745"/>
      <c r="CE21" s="688"/>
      <c r="CF21" s="688"/>
      <c r="CG21" s="688"/>
      <c r="CH21" s="688"/>
      <c r="CI21" s="688"/>
      <c r="CJ21" s="688"/>
      <c r="CK21" s="688"/>
      <c r="CL21" s="688"/>
      <c r="CM21" s="688"/>
      <c r="CN21" s="688"/>
      <c r="CO21" s="688"/>
      <c r="CP21" s="688"/>
      <c r="CQ21" s="689"/>
      <c r="CR21" s="746"/>
      <c r="CS21" s="747"/>
      <c r="CT21" s="747"/>
      <c r="CU21" s="747"/>
      <c r="CV21" s="747"/>
      <c r="CW21" s="747"/>
      <c r="CX21" s="747"/>
      <c r="CY21" s="748"/>
      <c r="CZ21" s="749"/>
      <c r="DA21" s="749"/>
      <c r="DB21" s="749"/>
      <c r="DC21" s="749"/>
      <c r="DD21" s="750"/>
      <c r="DE21" s="747"/>
      <c r="DF21" s="747"/>
      <c r="DG21" s="747"/>
      <c r="DH21" s="747"/>
      <c r="DI21" s="747"/>
      <c r="DJ21" s="747"/>
      <c r="DK21" s="747"/>
      <c r="DL21" s="747"/>
      <c r="DM21" s="747"/>
      <c r="DN21" s="747"/>
      <c r="DO21" s="747"/>
      <c r="DP21" s="748"/>
      <c r="DQ21" s="750"/>
      <c r="DR21" s="747"/>
      <c r="DS21" s="747"/>
      <c r="DT21" s="747"/>
      <c r="DU21" s="747"/>
      <c r="DV21" s="747"/>
      <c r="DW21" s="747"/>
      <c r="DX21" s="747"/>
      <c r="DY21" s="747"/>
      <c r="DZ21" s="747"/>
      <c r="EA21" s="747"/>
      <c r="EB21" s="747"/>
      <c r="EC21" s="754"/>
    </row>
    <row r="22" spans="2:133" ht="11.25" customHeight="1" x14ac:dyDescent="0.15">
      <c r="B22" s="635" t="s">
        <v>284</v>
      </c>
      <c r="C22" s="636"/>
      <c r="D22" s="636"/>
      <c r="E22" s="636"/>
      <c r="F22" s="636"/>
      <c r="G22" s="636"/>
      <c r="H22" s="636"/>
      <c r="I22" s="636"/>
      <c r="J22" s="636"/>
      <c r="K22" s="636"/>
      <c r="L22" s="636"/>
      <c r="M22" s="636"/>
      <c r="N22" s="636"/>
      <c r="O22" s="636"/>
      <c r="P22" s="636"/>
      <c r="Q22" s="637"/>
      <c r="R22" s="638">
        <v>12862074</v>
      </c>
      <c r="S22" s="639"/>
      <c r="T22" s="639"/>
      <c r="U22" s="639"/>
      <c r="V22" s="639"/>
      <c r="W22" s="639"/>
      <c r="X22" s="639"/>
      <c r="Y22" s="640"/>
      <c r="Z22" s="675">
        <v>36.1</v>
      </c>
      <c r="AA22" s="675"/>
      <c r="AB22" s="675"/>
      <c r="AC22" s="675"/>
      <c r="AD22" s="676">
        <v>11960735</v>
      </c>
      <c r="AE22" s="676"/>
      <c r="AF22" s="676"/>
      <c r="AG22" s="676"/>
      <c r="AH22" s="676"/>
      <c r="AI22" s="676"/>
      <c r="AJ22" s="676"/>
      <c r="AK22" s="676"/>
      <c r="AL22" s="641">
        <v>71.599999999999994</v>
      </c>
      <c r="AM22" s="642"/>
      <c r="AN22" s="642"/>
      <c r="AO22" s="677"/>
      <c r="AP22" s="732" t="s">
        <v>285</v>
      </c>
      <c r="AQ22" s="740"/>
      <c r="AR22" s="740"/>
      <c r="AS22" s="740"/>
      <c r="AT22" s="740"/>
      <c r="AU22" s="740"/>
      <c r="AV22" s="740"/>
      <c r="AW22" s="740"/>
      <c r="AX22" s="740"/>
      <c r="AY22" s="740"/>
      <c r="AZ22" s="740"/>
      <c r="BA22" s="740"/>
      <c r="BB22" s="740"/>
      <c r="BC22" s="740"/>
      <c r="BD22" s="740"/>
      <c r="BE22" s="740"/>
      <c r="BF22" s="734"/>
      <c r="BG22" s="638" t="s">
        <v>237</v>
      </c>
      <c r="BH22" s="639"/>
      <c r="BI22" s="639"/>
      <c r="BJ22" s="639"/>
      <c r="BK22" s="639"/>
      <c r="BL22" s="639"/>
      <c r="BM22" s="639"/>
      <c r="BN22" s="640"/>
      <c r="BO22" s="675" t="s">
        <v>147</v>
      </c>
      <c r="BP22" s="675"/>
      <c r="BQ22" s="675"/>
      <c r="BR22" s="675"/>
      <c r="BS22" s="644" t="s">
        <v>231</v>
      </c>
      <c r="BT22" s="639"/>
      <c r="BU22" s="639"/>
      <c r="BV22" s="639"/>
      <c r="BW22" s="639"/>
      <c r="BX22" s="639"/>
      <c r="BY22" s="639"/>
      <c r="BZ22" s="639"/>
      <c r="CA22" s="639"/>
      <c r="CB22" s="682"/>
      <c r="CD22" s="742" t="s">
        <v>286</v>
      </c>
      <c r="CE22" s="743"/>
      <c r="CF22" s="743"/>
      <c r="CG22" s="743"/>
      <c r="CH22" s="743"/>
      <c r="CI22" s="743"/>
      <c r="CJ22" s="743"/>
      <c r="CK22" s="743"/>
      <c r="CL22" s="743"/>
      <c r="CM22" s="743"/>
      <c r="CN22" s="743"/>
      <c r="CO22" s="743"/>
      <c r="CP22" s="743"/>
      <c r="CQ22" s="743"/>
      <c r="CR22" s="743"/>
      <c r="CS22" s="743"/>
      <c r="CT22" s="743"/>
      <c r="CU22" s="743"/>
      <c r="CV22" s="743"/>
      <c r="CW22" s="743"/>
      <c r="CX22" s="743"/>
      <c r="CY22" s="743"/>
      <c r="CZ22" s="743"/>
      <c r="DA22" s="743"/>
      <c r="DB22" s="743"/>
      <c r="DC22" s="743"/>
      <c r="DD22" s="743"/>
      <c r="DE22" s="743"/>
      <c r="DF22" s="743"/>
      <c r="DG22" s="743"/>
      <c r="DH22" s="743"/>
      <c r="DI22" s="743"/>
      <c r="DJ22" s="743"/>
      <c r="DK22" s="743"/>
      <c r="DL22" s="743"/>
      <c r="DM22" s="743"/>
      <c r="DN22" s="743"/>
      <c r="DO22" s="743"/>
      <c r="DP22" s="743"/>
      <c r="DQ22" s="743"/>
      <c r="DR22" s="743"/>
      <c r="DS22" s="743"/>
      <c r="DT22" s="743"/>
      <c r="DU22" s="743"/>
      <c r="DV22" s="743"/>
      <c r="DW22" s="743"/>
      <c r="DX22" s="743"/>
      <c r="DY22" s="743"/>
      <c r="DZ22" s="743"/>
      <c r="EA22" s="743"/>
      <c r="EB22" s="743"/>
      <c r="EC22" s="744"/>
    </row>
    <row r="23" spans="2:133" ht="11.25" customHeight="1" x14ac:dyDescent="0.15">
      <c r="B23" s="635" t="s">
        <v>287</v>
      </c>
      <c r="C23" s="636"/>
      <c r="D23" s="636"/>
      <c r="E23" s="636"/>
      <c r="F23" s="636"/>
      <c r="G23" s="636"/>
      <c r="H23" s="636"/>
      <c r="I23" s="636"/>
      <c r="J23" s="636"/>
      <c r="K23" s="636"/>
      <c r="L23" s="636"/>
      <c r="M23" s="636"/>
      <c r="N23" s="636"/>
      <c r="O23" s="636"/>
      <c r="P23" s="636"/>
      <c r="Q23" s="637"/>
      <c r="R23" s="638">
        <v>11960735</v>
      </c>
      <c r="S23" s="639"/>
      <c r="T23" s="639"/>
      <c r="U23" s="639"/>
      <c r="V23" s="639"/>
      <c r="W23" s="639"/>
      <c r="X23" s="639"/>
      <c r="Y23" s="640"/>
      <c r="Z23" s="675">
        <v>33.5</v>
      </c>
      <c r="AA23" s="675"/>
      <c r="AB23" s="675"/>
      <c r="AC23" s="675"/>
      <c r="AD23" s="676">
        <v>11960735</v>
      </c>
      <c r="AE23" s="676"/>
      <c r="AF23" s="676"/>
      <c r="AG23" s="676"/>
      <c r="AH23" s="676"/>
      <c r="AI23" s="676"/>
      <c r="AJ23" s="676"/>
      <c r="AK23" s="676"/>
      <c r="AL23" s="641">
        <v>71.599999999999994</v>
      </c>
      <c r="AM23" s="642"/>
      <c r="AN23" s="642"/>
      <c r="AO23" s="677"/>
      <c r="AP23" s="732" t="s">
        <v>288</v>
      </c>
      <c r="AQ23" s="740"/>
      <c r="AR23" s="740"/>
      <c r="AS23" s="740"/>
      <c r="AT23" s="740"/>
      <c r="AU23" s="740"/>
      <c r="AV23" s="740"/>
      <c r="AW23" s="740"/>
      <c r="AX23" s="740"/>
      <c r="AY23" s="740"/>
      <c r="AZ23" s="740"/>
      <c r="BA23" s="740"/>
      <c r="BB23" s="740"/>
      <c r="BC23" s="740"/>
      <c r="BD23" s="740"/>
      <c r="BE23" s="740"/>
      <c r="BF23" s="734"/>
      <c r="BG23" s="638" t="s">
        <v>231</v>
      </c>
      <c r="BH23" s="639"/>
      <c r="BI23" s="639"/>
      <c r="BJ23" s="639"/>
      <c r="BK23" s="639"/>
      <c r="BL23" s="639"/>
      <c r="BM23" s="639"/>
      <c r="BN23" s="640"/>
      <c r="BO23" s="675" t="s">
        <v>231</v>
      </c>
      <c r="BP23" s="675"/>
      <c r="BQ23" s="675"/>
      <c r="BR23" s="675"/>
      <c r="BS23" s="644" t="s">
        <v>231</v>
      </c>
      <c r="BT23" s="639"/>
      <c r="BU23" s="639"/>
      <c r="BV23" s="639"/>
      <c r="BW23" s="639"/>
      <c r="BX23" s="639"/>
      <c r="BY23" s="639"/>
      <c r="BZ23" s="639"/>
      <c r="CA23" s="639"/>
      <c r="CB23" s="682"/>
      <c r="CD23" s="742" t="s">
        <v>225</v>
      </c>
      <c r="CE23" s="743"/>
      <c r="CF23" s="743"/>
      <c r="CG23" s="743"/>
      <c r="CH23" s="743"/>
      <c r="CI23" s="743"/>
      <c r="CJ23" s="743"/>
      <c r="CK23" s="743"/>
      <c r="CL23" s="743"/>
      <c r="CM23" s="743"/>
      <c r="CN23" s="743"/>
      <c r="CO23" s="743"/>
      <c r="CP23" s="743"/>
      <c r="CQ23" s="744"/>
      <c r="CR23" s="742" t="s">
        <v>289</v>
      </c>
      <c r="CS23" s="743"/>
      <c r="CT23" s="743"/>
      <c r="CU23" s="743"/>
      <c r="CV23" s="743"/>
      <c r="CW23" s="743"/>
      <c r="CX23" s="743"/>
      <c r="CY23" s="744"/>
      <c r="CZ23" s="742" t="s">
        <v>290</v>
      </c>
      <c r="DA23" s="743"/>
      <c r="DB23" s="743"/>
      <c r="DC23" s="744"/>
      <c r="DD23" s="742" t="s">
        <v>291</v>
      </c>
      <c r="DE23" s="743"/>
      <c r="DF23" s="743"/>
      <c r="DG23" s="743"/>
      <c r="DH23" s="743"/>
      <c r="DI23" s="743"/>
      <c r="DJ23" s="743"/>
      <c r="DK23" s="744"/>
      <c r="DL23" s="751" t="s">
        <v>292</v>
      </c>
      <c r="DM23" s="752"/>
      <c r="DN23" s="752"/>
      <c r="DO23" s="752"/>
      <c r="DP23" s="752"/>
      <c r="DQ23" s="752"/>
      <c r="DR23" s="752"/>
      <c r="DS23" s="752"/>
      <c r="DT23" s="752"/>
      <c r="DU23" s="752"/>
      <c r="DV23" s="753"/>
      <c r="DW23" s="742" t="s">
        <v>293</v>
      </c>
      <c r="DX23" s="743"/>
      <c r="DY23" s="743"/>
      <c r="DZ23" s="743"/>
      <c r="EA23" s="743"/>
      <c r="EB23" s="743"/>
      <c r="EC23" s="744"/>
    </row>
    <row r="24" spans="2:133" ht="11.25" customHeight="1" x14ac:dyDescent="0.15">
      <c r="B24" s="635" t="s">
        <v>294</v>
      </c>
      <c r="C24" s="636"/>
      <c r="D24" s="636"/>
      <c r="E24" s="636"/>
      <c r="F24" s="636"/>
      <c r="G24" s="636"/>
      <c r="H24" s="636"/>
      <c r="I24" s="636"/>
      <c r="J24" s="636"/>
      <c r="K24" s="636"/>
      <c r="L24" s="636"/>
      <c r="M24" s="636"/>
      <c r="N24" s="636"/>
      <c r="O24" s="636"/>
      <c r="P24" s="636"/>
      <c r="Q24" s="637"/>
      <c r="R24" s="638">
        <v>901339</v>
      </c>
      <c r="S24" s="639"/>
      <c r="T24" s="639"/>
      <c r="U24" s="639"/>
      <c r="V24" s="639"/>
      <c r="W24" s="639"/>
      <c r="X24" s="639"/>
      <c r="Y24" s="640"/>
      <c r="Z24" s="675">
        <v>2.5</v>
      </c>
      <c r="AA24" s="675"/>
      <c r="AB24" s="675"/>
      <c r="AC24" s="675"/>
      <c r="AD24" s="676" t="s">
        <v>237</v>
      </c>
      <c r="AE24" s="676"/>
      <c r="AF24" s="676"/>
      <c r="AG24" s="676"/>
      <c r="AH24" s="676"/>
      <c r="AI24" s="676"/>
      <c r="AJ24" s="676"/>
      <c r="AK24" s="676"/>
      <c r="AL24" s="641" t="s">
        <v>237</v>
      </c>
      <c r="AM24" s="642"/>
      <c r="AN24" s="642"/>
      <c r="AO24" s="677"/>
      <c r="AP24" s="732" t="s">
        <v>295</v>
      </c>
      <c r="AQ24" s="740"/>
      <c r="AR24" s="740"/>
      <c r="AS24" s="740"/>
      <c r="AT24" s="740"/>
      <c r="AU24" s="740"/>
      <c r="AV24" s="740"/>
      <c r="AW24" s="740"/>
      <c r="AX24" s="740"/>
      <c r="AY24" s="740"/>
      <c r="AZ24" s="740"/>
      <c r="BA24" s="740"/>
      <c r="BB24" s="740"/>
      <c r="BC24" s="740"/>
      <c r="BD24" s="740"/>
      <c r="BE24" s="740"/>
      <c r="BF24" s="734"/>
      <c r="BG24" s="638" t="s">
        <v>231</v>
      </c>
      <c r="BH24" s="639"/>
      <c r="BI24" s="639"/>
      <c r="BJ24" s="639"/>
      <c r="BK24" s="639"/>
      <c r="BL24" s="639"/>
      <c r="BM24" s="639"/>
      <c r="BN24" s="640"/>
      <c r="BO24" s="675" t="s">
        <v>237</v>
      </c>
      <c r="BP24" s="675"/>
      <c r="BQ24" s="675"/>
      <c r="BR24" s="675"/>
      <c r="BS24" s="644" t="s">
        <v>231</v>
      </c>
      <c r="BT24" s="639"/>
      <c r="BU24" s="639"/>
      <c r="BV24" s="639"/>
      <c r="BW24" s="639"/>
      <c r="BX24" s="639"/>
      <c r="BY24" s="639"/>
      <c r="BZ24" s="639"/>
      <c r="CA24" s="639"/>
      <c r="CB24" s="682"/>
      <c r="CD24" s="696" t="s">
        <v>296</v>
      </c>
      <c r="CE24" s="697"/>
      <c r="CF24" s="697"/>
      <c r="CG24" s="697"/>
      <c r="CH24" s="697"/>
      <c r="CI24" s="697"/>
      <c r="CJ24" s="697"/>
      <c r="CK24" s="697"/>
      <c r="CL24" s="697"/>
      <c r="CM24" s="697"/>
      <c r="CN24" s="697"/>
      <c r="CO24" s="697"/>
      <c r="CP24" s="697"/>
      <c r="CQ24" s="698"/>
      <c r="CR24" s="693">
        <v>14934574</v>
      </c>
      <c r="CS24" s="694"/>
      <c r="CT24" s="694"/>
      <c r="CU24" s="694"/>
      <c r="CV24" s="694"/>
      <c r="CW24" s="694"/>
      <c r="CX24" s="694"/>
      <c r="CY24" s="737"/>
      <c r="CZ24" s="738">
        <v>44.3</v>
      </c>
      <c r="DA24" s="709"/>
      <c r="DB24" s="709"/>
      <c r="DC24" s="741"/>
      <c r="DD24" s="736">
        <v>10628800</v>
      </c>
      <c r="DE24" s="694"/>
      <c r="DF24" s="694"/>
      <c r="DG24" s="694"/>
      <c r="DH24" s="694"/>
      <c r="DI24" s="694"/>
      <c r="DJ24" s="694"/>
      <c r="DK24" s="737"/>
      <c r="DL24" s="736">
        <v>8136617</v>
      </c>
      <c r="DM24" s="694"/>
      <c r="DN24" s="694"/>
      <c r="DO24" s="694"/>
      <c r="DP24" s="694"/>
      <c r="DQ24" s="694"/>
      <c r="DR24" s="694"/>
      <c r="DS24" s="694"/>
      <c r="DT24" s="694"/>
      <c r="DU24" s="694"/>
      <c r="DV24" s="737"/>
      <c r="DW24" s="738">
        <v>47.3</v>
      </c>
      <c r="DX24" s="709"/>
      <c r="DY24" s="709"/>
      <c r="DZ24" s="709"/>
      <c r="EA24" s="709"/>
      <c r="EB24" s="709"/>
      <c r="EC24" s="739"/>
    </row>
    <row r="25" spans="2:133" ht="11.25" customHeight="1" x14ac:dyDescent="0.15">
      <c r="B25" s="635" t="s">
        <v>297</v>
      </c>
      <c r="C25" s="636"/>
      <c r="D25" s="636"/>
      <c r="E25" s="636"/>
      <c r="F25" s="636"/>
      <c r="G25" s="636"/>
      <c r="H25" s="636"/>
      <c r="I25" s="636"/>
      <c r="J25" s="636"/>
      <c r="K25" s="636"/>
      <c r="L25" s="636"/>
      <c r="M25" s="636"/>
      <c r="N25" s="636"/>
      <c r="O25" s="636"/>
      <c r="P25" s="636"/>
      <c r="Q25" s="637"/>
      <c r="R25" s="638" t="s">
        <v>231</v>
      </c>
      <c r="S25" s="639"/>
      <c r="T25" s="639"/>
      <c r="U25" s="639"/>
      <c r="V25" s="639"/>
      <c r="W25" s="639"/>
      <c r="X25" s="639"/>
      <c r="Y25" s="640"/>
      <c r="Z25" s="675" t="s">
        <v>231</v>
      </c>
      <c r="AA25" s="675"/>
      <c r="AB25" s="675"/>
      <c r="AC25" s="675"/>
      <c r="AD25" s="676" t="s">
        <v>147</v>
      </c>
      <c r="AE25" s="676"/>
      <c r="AF25" s="676"/>
      <c r="AG25" s="676"/>
      <c r="AH25" s="676"/>
      <c r="AI25" s="676"/>
      <c r="AJ25" s="676"/>
      <c r="AK25" s="676"/>
      <c r="AL25" s="641" t="s">
        <v>237</v>
      </c>
      <c r="AM25" s="642"/>
      <c r="AN25" s="642"/>
      <c r="AO25" s="677"/>
      <c r="AP25" s="732" t="s">
        <v>298</v>
      </c>
      <c r="AQ25" s="740"/>
      <c r="AR25" s="740"/>
      <c r="AS25" s="740"/>
      <c r="AT25" s="740"/>
      <c r="AU25" s="740"/>
      <c r="AV25" s="740"/>
      <c r="AW25" s="740"/>
      <c r="AX25" s="740"/>
      <c r="AY25" s="740"/>
      <c r="AZ25" s="740"/>
      <c r="BA25" s="740"/>
      <c r="BB25" s="740"/>
      <c r="BC25" s="740"/>
      <c r="BD25" s="740"/>
      <c r="BE25" s="740"/>
      <c r="BF25" s="734"/>
      <c r="BG25" s="638" t="s">
        <v>237</v>
      </c>
      <c r="BH25" s="639"/>
      <c r="BI25" s="639"/>
      <c r="BJ25" s="639"/>
      <c r="BK25" s="639"/>
      <c r="BL25" s="639"/>
      <c r="BM25" s="639"/>
      <c r="BN25" s="640"/>
      <c r="BO25" s="675" t="s">
        <v>231</v>
      </c>
      <c r="BP25" s="675"/>
      <c r="BQ25" s="675"/>
      <c r="BR25" s="675"/>
      <c r="BS25" s="644" t="s">
        <v>231</v>
      </c>
      <c r="BT25" s="639"/>
      <c r="BU25" s="639"/>
      <c r="BV25" s="639"/>
      <c r="BW25" s="639"/>
      <c r="BX25" s="639"/>
      <c r="BY25" s="639"/>
      <c r="BZ25" s="639"/>
      <c r="CA25" s="639"/>
      <c r="CB25" s="682"/>
      <c r="CD25" s="671" t="s">
        <v>299</v>
      </c>
      <c r="CE25" s="672"/>
      <c r="CF25" s="672"/>
      <c r="CG25" s="672"/>
      <c r="CH25" s="672"/>
      <c r="CI25" s="672"/>
      <c r="CJ25" s="672"/>
      <c r="CK25" s="672"/>
      <c r="CL25" s="672"/>
      <c r="CM25" s="672"/>
      <c r="CN25" s="672"/>
      <c r="CO25" s="672"/>
      <c r="CP25" s="672"/>
      <c r="CQ25" s="673"/>
      <c r="CR25" s="638">
        <v>4122912</v>
      </c>
      <c r="CS25" s="657"/>
      <c r="CT25" s="657"/>
      <c r="CU25" s="657"/>
      <c r="CV25" s="657"/>
      <c r="CW25" s="657"/>
      <c r="CX25" s="657"/>
      <c r="CY25" s="658"/>
      <c r="CZ25" s="641">
        <v>12.2</v>
      </c>
      <c r="DA25" s="659"/>
      <c r="DB25" s="659"/>
      <c r="DC25" s="660"/>
      <c r="DD25" s="644">
        <v>3965408</v>
      </c>
      <c r="DE25" s="657"/>
      <c r="DF25" s="657"/>
      <c r="DG25" s="657"/>
      <c r="DH25" s="657"/>
      <c r="DI25" s="657"/>
      <c r="DJ25" s="657"/>
      <c r="DK25" s="658"/>
      <c r="DL25" s="644">
        <v>3921417</v>
      </c>
      <c r="DM25" s="657"/>
      <c r="DN25" s="657"/>
      <c r="DO25" s="657"/>
      <c r="DP25" s="657"/>
      <c r="DQ25" s="657"/>
      <c r="DR25" s="657"/>
      <c r="DS25" s="657"/>
      <c r="DT25" s="657"/>
      <c r="DU25" s="657"/>
      <c r="DV25" s="658"/>
      <c r="DW25" s="641">
        <v>22.8</v>
      </c>
      <c r="DX25" s="659"/>
      <c r="DY25" s="659"/>
      <c r="DZ25" s="659"/>
      <c r="EA25" s="659"/>
      <c r="EB25" s="659"/>
      <c r="EC25" s="674"/>
    </row>
    <row r="26" spans="2:133" ht="11.25" customHeight="1" x14ac:dyDescent="0.15">
      <c r="B26" s="635" t="s">
        <v>300</v>
      </c>
      <c r="C26" s="636"/>
      <c r="D26" s="636"/>
      <c r="E26" s="636"/>
      <c r="F26" s="636"/>
      <c r="G26" s="636"/>
      <c r="H26" s="636"/>
      <c r="I26" s="636"/>
      <c r="J26" s="636"/>
      <c r="K26" s="636"/>
      <c r="L26" s="636"/>
      <c r="M26" s="636"/>
      <c r="N26" s="636"/>
      <c r="O26" s="636"/>
      <c r="P26" s="636"/>
      <c r="Q26" s="637"/>
      <c r="R26" s="638">
        <v>17607725</v>
      </c>
      <c r="S26" s="639"/>
      <c r="T26" s="639"/>
      <c r="U26" s="639"/>
      <c r="V26" s="639"/>
      <c r="W26" s="639"/>
      <c r="X26" s="639"/>
      <c r="Y26" s="640"/>
      <c r="Z26" s="675">
        <v>49.4</v>
      </c>
      <c r="AA26" s="675"/>
      <c r="AB26" s="675"/>
      <c r="AC26" s="675"/>
      <c r="AD26" s="676">
        <v>16706386</v>
      </c>
      <c r="AE26" s="676"/>
      <c r="AF26" s="676"/>
      <c r="AG26" s="676"/>
      <c r="AH26" s="676"/>
      <c r="AI26" s="676"/>
      <c r="AJ26" s="676"/>
      <c r="AK26" s="676"/>
      <c r="AL26" s="641">
        <v>100</v>
      </c>
      <c r="AM26" s="642"/>
      <c r="AN26" s="642"/>
      <c r="AO26" s="677"/>
      <c r="AP26" s="732" t="s">
        <v>301</v>
      </c>
      <c r="AQ26" s="733"/>
      <c r="AR26" s="733"/>
      <c r="AS26" s="733"/>
      <c r="AT26" s="733"/>
      <c r="AU26" s="733"/>
      <c r="AV26" s="733"/>
      <c r="AW26" s="733"/>
      <c r="AX26" s="733"/>
      <c r="AY26" s="733"/>
      <c r="AZ26" s="733"/>
      <c r="BA26" s="733"/>
      <c r="BB26" s="733"/>
      <c r="BC26" s="733"/>
      <c r="BD26" s="733"/>
      <c r="BE26" s="733"/>
      <c r="BF26" s="734"/>
      <c r="BG26" s="638" t="s">
        <v>237</v>
      </c>
      <c r="BH26" s="639"/>
      <c r="BI26" s="639"/>
      <c r="BJ26" s="639"/>
      <c r="BK26" s="639"/>
      <c r="BL26" s="639"/>
      <c r="BM26" s="639"/>
      <c r="BN26" s="640"/>
      <c r="BO26" s="675" t="s">
        <v>237</v>
      </c>
      <c r="BP26" s="675"/>
      <c r="BQ26" s="675"/>
      <c r="BR26" s="675"/>
      <c r="BS26" s="644" t="s">
        <v>237</v>
      </c>
      <c r="BT26" s="639"/>
      <c r="BU26" s="639"/>
      <c r="BV26" s="639"/>
      <c r="BW26" s="639"/>
      <c r="BX26" s="639"/>
      <c r="BY26" s="639"/>
      <c r="BZ26" s="639"/>
      <c r="CA26" s="639"/>
      <c r="CB26" s="682"/>
      <c r="CD26" s="671" t="s">
        <v>302</v>
      </c>
      <c r="CE26" s="672"/>
      <c r="CF26" s="672"/>
      <c r="CG26" s="672"/>
      <c r="CH26" s="672"/>
      <c r="CI26" s="672"/>
      <c r="CJ26" s="672"/>
      <c r="CK26" s="672"/>
      <c r="CL26" s="672"/>
      <c r="CM26" s="672"/>
      <c r="CN26" s="672"/>
      <c r="CO26" s="672"/>
      <c r="CP26" s="672"/>
      <c r="CQ26" s="673"/>
      <c r="CR26" s="638">
        <v>2578039</v>
      </c>
      <c r="CS26" s="639"/>
      <c r="CT26" s="639"/>
      <c r="CU26" s="639"/>
      <c r="CV26" s="639"/>
      <c r="CW26" s="639"/>
      <c r="CX26" s="639"/>
      <c r="CY26" s="640"/>
      <c r="CZ26" s="641">
        <v>7.6</v>
      </c>
      <c r="DA26" s="659"/>
      <c r="DB26" s="659"/>
      <c r="DC26" s="660"/>
      <c r="DD26" s="644">
        <v>2498223</v>
      </c>
      <c r="DE26" s="639"/>
      <c r="DF26" s="639"/>
      <c r="DG26" s="639"/>
      <c r="DH26" s="639"/>
      <c r="DI26" s="639"/>
      <c r="DJ26" s="639"/>
      <c r="DK26" s="640"/>
      <c r="DL26" s="644" t="s">
        <v>237</v>
      </c>
      <c r="DM26" s="639"/>
      <c r="DN26" s="639"/>
      <c r="DO26" s="639"/>
      <c r="DP26" s="639"/>
      <c r="DQ26" s="639"/>
      <c r="DR26" s="639"/>
      <c r="DS26" s="639"/>
      <c r="DT26" s="639"/>
      <c r="DU26" s="639"/>
      <c r="DV26" s="640"/>
      <c r="DW26" s="641" t="s">
        <v>237</v>
      </c>
      <c r="DX26" s="659"/>
      <c r="DY26" s="659"/>
      <c r="DZ26" s="659"/>
      <c r="EA26" s="659"/>
      <c r="EB26" s="659"/>
      <c r="EC26" s="674"/>
    </row>
    <row r="27" spans="2:133" ht="11.25" customHeight="1" x14ac:dyDescent="0.15">
      <c r="B27" s="635" t="s">
        <v>303</v>
      </c>
      <c r="C27" s="636"/>
      <c r="D27" s="636"/>
      <c r="E27" s="636"/>
      <c r="F27" s="636"/>
      <c r="G27" s="636"/>
      <c r="H27" s="636"/>
      <c r="I27" s="636"/>
      <c r="J27" s="636"/>
      <c r="K27" s="636"/>
      <c r="L27" s="636"/>
      <c r="M27" s="636"/>
      <c r="N27" s="636"/>
      <c r="O27" s="636"/>
      <c r="P27" s="636"/>
      <c r="Q27" s="637"/>
      <c r="R27" s="638">
        <v>4685</v>
      </c>
      <c r="S27" s="639"/>
      <c r="T27" s="639"/>
      <c r="U27" s="639"/>
      <c r="V27" s="639"/>
      <c r="W27" s="639"/>
      <c r="X27" s="639"/>
      <c r="Y27" s="640"/>
      <c r="Z27" s="675">
        <v>0</v>
      </c>
      <c r="AA27" s="675"/>
      <c r="AB27" s="675"/>
      <c r="AC27" s="675"/>
      <c r="AD27" s="676">
        <v>4685</v>
      </c>
      <c r="AE27" s="676"/>
      <c r="AF27" s="676"/>
      <c r="AG27" s="676"/>
      <c r="AH27" s="676"/>
      <c r="AI27" s="676"/>
      <c r="AJ27" s="676"/>
      <c r="AK27" s="676"/>
      <c r="AL27" s="641">
        <v>0</v>
      </c>
      <c r="AM27" s="642"/>
      <c r="AN27" s="642"/>
      <c r="AO27" s="677"/>
      <c r="AP27" s="635" t="s">
        <v>304</v>
      </c>
      <c r="AQ27" s="636"/>
      <c r="AR27" s="636"/>
      <c r="AS27" s="636"/>
      <c r="AT27" s="636"/>
      <c r="AU27" s="636"/>
      <c r="AV27" s="636"/>
      <c r="AW27" s="636"/>
      <c r="AX27" s="636"/>
      <c r="AY27" s="636"/>
      <c r="AZ27" s="636"/>
      <c r="BA27" s="636"/>
      <c r="BB27" s="636"/>
      <c r="BC27" s="636"/>
      <c r="BD27" s="636"/>
      <c r="BE27" s="636"/>
      <c r="BF27" s="637"/>
      <c r="BG27" s="638">
        <v>3625421</v>
      </c>
      <c r="BH27" s="639"/>
      <c r="BI27" s="639"/>
      <c r="BJ27" s="639"/>
      <c r="BK27" s="639"/>
      <c r="BL27" s="639"/>
      <c r="BM27" s="639"/>
      <c r="BN27" s="640"/>
      <c r="BO27" s="675">
        <v>100</v>
      </c>
      <c r="BP27" s="675"/>
      <c r="BQ27" s="675"/>
      <c r="BR27" s="675"/>
      <c r="BS27" s="644" t="s">
        <v>237</v>
      </c>
      <c r="BT27" s="639"/>
      <c r="BU27" s="639"/>
      <c r="BV27" s="639"/>
      <c r="BW27" s="639"/>
      <c r="BX27" s="639"/>
      <c r="BY27" s="639"/>
      <c r="BZ27" s="639"/>
      <c r="CA27" s="639"/>
      <c r="CB27" s="682"/>
      <c r="CD27" s="671" t="s">
        <v>305</v>
      </c>
      <c r="CE27" s="672"/>
      <c r="CF27" s="672"/>
      <c r="CG27" s="672"/>
      <c r="CH27" s="672"/>
      <c r="CI27" s="672"/>
      <c r="CJ27" s="672"/>
      <c r="CK27" s="672"/>
      <c r="CL27" s="672"/>
      <c r="CM27" s="672"/>
      <c r="CN27" s="672"/>
      <c r="CO27" s="672"/>
      <c r="CP27" s="672"/>
      <c r="CQ27" s="673"/>
      <c r="CR27" s="638">
        <v>5938447</v>
      </c>
      <c r="CS27" s="657"/>
      <c r="CT27" s="657"/>
      <c r="CU27" s="657"/>
      <c r="CV27" s="657"/>
      <c r="CW27" s="657"/>
      <c r="CX27" s="657"/>
      <c r="CY27" s="658"/>
      <c r="CZ27" s="641">
        <v>17.600000000000001</v>
      </c>
      <c r="DA27" s="659"/>
      <c r="DB27" s="659"/>
      <c r="DC27" s="660"/>
      <c r="DD27" s="644">
        <v>1800637</v>
      </c>
      <c r="DE27" s="657"/>
      <c r="DF27" s="657"/>
      <c r="DG27" s="657"/>
      <c r="DH27" s="657"/>
      <c r="DI27" s="657"/>
      <c r="DJ27" s="657"/>
      <c r="DK27" s="658"/>
      <c r="DL27" s="644">
        <v>1639505</v>
      </c>
      <c r="DM27" s="657"/>
      <c r="DN27" s="657"/>
      <c r="DO27" s="657"/>
      <c r="DP27" s="657"/>
      <c r="DQ27" s="657"/>
      <c r="DR27" s="657"/>
      <c r="DS27" s="657"/>
      <c r="DT27" s="657"/>
      <c r="DU27" s="657"/>
      <c r="DV27" s="658"/>
      <c r="DW27" s="641">
        <v>9.5</v>
      </c>
      <c r="DX27" s="659"/>
      <c r="DY27" s="659"/>
      <c r="DZ27" s="659"/>
      <c r="EA27" s="659"/>
      <c r="EB27" s="659"/>
      <c r="EC27" s="674"/>
    </row>
    <row r="28" spans="2:133" ht="11.25" customHeight="1" x14ac:dyDescent="0.15">
      <c r="B28" s="635" t="s">
        <v>306</v>
      </c>
      <c r="C28" s="636"/>
      <c r="D28" s="636"/>
      <c r="E28" s="636"/>
      <c r="F28" s="636"/>
      <c r="G28" s="636"/>
      <c r="H28" s="636"/>
      <c r="I28" s="636"/>
      <c r="J28" s="636"/>
      <c r="K28" s="636"/>
      <c r="L28" s="636"/>
      <c r="M28" s="636"/>
      <c r="N28" s="636"/>
      <c r="O28" s="636"/>
      <c r="P28" s="636"/>
      <c r="Q28" s="637"/>
      <c r="R28" s="638">
        <v>93514</v>
      </c>
      <c r="S28" s="639"/>
      <c r="T28" s="639"/>
      <c r="U28" s="639"/>
      <c r="V28" s="639"/>
      <c r="W28" s="639"/>
      <c r="X28" s="639"/>
      <c r="Y28" s="640"/>
      <c r="Z28" s="675">
        <v>0.3</v>
      </c>
      <c r="AA28" s="675"/>
      <c r="AB28" s="675"/>
      <c r="AC28" s="675"/>
      <c r="AD28" s="676" t="s">
        <v>231</v>
      </c>
      <c r="AE28" s="676"/>
      <c r="AF28" s="676"/>
      <c r="AG28" s="676"/>
      <c r="AH28" s="676"/>
      <c r="AI28" s="676"/>
      <c r="AJ28" s="676"/>
      <c r="AK28" s="676"/>
      <c r="AL28" s="641" t="s">
        <v>147</v>
      </c>
      <c r="AM28" s="642"/>
      <c r="AN28" s="642"/>
      <c r="AO28" s="677"/>
      <c r="AP28" s="635"/>
      <c r="AQ28" s="636"/>
      <c r="AR28" s="636"/>
      <c r="AS28" s="636"/>
      <c r="AT28" s="636"/>
      <c r="AU28" s="636"/>
      <c r="AV28" s="636"/>
      <c r="AW28" s="636"/>
      <c r="AX28" s="636"/>
      <c r="AY28" s="636"/>
      <c r="AZ28" s="636"/>
      <c r="BA28" s="636"/>
      <c r="BB28" s="636"/>
      <c r="BC28" s="636"/>
      <c r="BD28" s="636"/>
      <c r="BE28" s="636"/>
      <c r="BF28" s="637"/>
      <c r="BG28" s="638"/>
      <c r="BH28" s="639"/>
      <c r="BI28" s="639"/>
      <c r="BJ28" s="639"/>
      <c r="BK28" s="639"/>
      <c r="BL28" s="639"/>
      <c r="BM28" s="639"/>
      <c r="BN28" s="640"/>
      <c r="BO28" s="675"/>
      <c r="BP28" s="675"/>
      <c r="BQ28" s="675"/>
      <c r="BR28" s="675"/>
      <c r="BS28" s="644"/>
      <c r="BT28" s="639"/>
      <c r="BU28" s="639"/>
      <c r="BV28" s="639"/>
      <c r="BW28" s="639"/>
      <c r="BX28" s="639"/>
      <c r="BY28" s="639"/>
      <c r="BZ28" s="639"/>
      <c r="CA28" s="639"/>
      <c r="CB28" s="682"/>
      <c r="CD28" s="671" t="s">
        <v>307</v>
      </c>
      <c r="CE28" s="672"/>
      <c r="CF28" s="672"/>
      <c r="CG28" s="672"/>
      <c r="CH28" s="672"/>
      <c r="CI28" s="672"/>
      <c r="CJ28" s="672"/>
      <c r="CK28" s="672"/>
      <c r="CL28" s="672"/>
      <c r="CM28" s="672"/>
      <c r="CN28" s="672"/>
      <c r="CO28" s="672"/>
      <c r="CP28" s="672"/>
      <c r="CQ28" s="673"/>
      <c r="CR28" s="638">
        <v>4873215</v>
      </c>
      <c r="CS28" s="639"/>
      <c r="CT28" s="639"/>
      <c r="CU28" s="639"/>
      <c r="CV28" s="639"/>
      <c r="CW28" s="639"/>
      <c r="CX28" s="639"/>
      <c r="CY28" s="640"/>
      <c r="CZ28" s="641">
        <v>14.4</v>
      </c>
      <c r="DA28" s="659"/>
      <c r="DB28" s="659"/>
      <c r="DC28" s="660"/>
      <c r="DD28" s="644">
        <v>4862755</v>
      </c>
      <c r="DE28" s="639"/>
      <c r="DF28" s="639"/>
      <c r="DG28" s="639"/>
      <c r="DH28" s="639"/>
      <c r="DI28" s="639"/>
      <c r="DJ28" s="639"/>
      <c r="DK28" s="640"/>
      <c r="DL28" s="644">
        <v>2575695</v>
      </c>
      <c r="DM28" s="639"/>
      <c r="DN28" s="639"/>
      <c r="DO28" s="639"/>
      <c r="DP28" s="639"/>
      <c r="DQ28" s="639"/>
      <c r="DR28" s="639"/>
      <c r="DS28" s="639"/>
      <c r="DT28" s="639"/>
      <c r="DU28" s="639"/>
      <c r="DV28" s="640"/>
      <c r="DW28" s="641">
        <v>15</v>
      </c>
      <c r="DX28" s="659"/>
      <c r="DY28" s="659"/>
      <c r="DZ28" s="659"/>
      <c r="EA28" s="659"/>
      <c r="EB28" s="659"/>
      <c r="EC28" s="674"/>
    </row>
    <row r="29" spans="2:133" ht="11.25" customHeight="1" x14ac:dyDescent="0.15">
      <c r="B29" s="635" t="s">
        <v>308</v>
      </c>
      <c r="C29" s="636"/>
      <c r="D29" s="636"/>
      <c r="E29" s="636"/>
      <c r="F29" s="636"/>
      <c r="G29" s="636"/>
      <c r="H29" s="636"/>
      <c r="I29" s="636"/>
      <c r="J29" s="636"/>
      <c r="K29" s="636"/>
      <c r="L29" s="636"/>
      <c r="M29" s="636"/>
      <c r="N29" s="636"/>
      <c r="O29" s="636"/>
      <c r="P29" s="636"/>
      <c r="Q29" s="637"/>
      <c r="R29" s="638">
        <v>227423</v>
      </c>
      <c r="S29" s="639"/>
      <c r="T29" s="639"/>
      <c r="U29" s="639"/>
      <c r="V29" s="639"/>
      <c r="W29" s="639"/>
      <c r="X29" s="639"/>
      <c r="Y29" s="640"/>
      <c r="Z29" s="675">
        <v>0.6</v>
      </c>
      <c r="AA29" s="675"/>
      <c r="AB29" s="675"/>
      <c r="AC29" s="675"/>
      <c r="AD29" s="676" t="s">
        <v>231</v>
      </c>
      <c r="AE29" s="676"/>
      <c r="AF29" s="676"/>
      <c r="AG29" s="676"/>
      <c r="AH29" s="676"/>
      <c r="AI29" s="676"/>
      <c r="AJ29" s="676"/>
      <c r="AK29" s="676"/>
      <c r="AL29" s="641" t="s">
        <v>231</v>
      </c>
      <c r="AM29" s="642"/>
      <c r="AN29" s="642"/>
      <c r="AO29" s="677"/>
      <c r="AP29" s="619"/>
      <c r="AQ29" s="620"/>
      <c r="AR29" s="620"/>
      <c r="AS29" s="620"/>
      <c r="AT29" s="620"/>
      <c r="AU29" s="620"/>
      <c r="AV29" s="620"/>
      <c r="AW29" s="620"/>
      <c r="AX29" s="620"/>
      <c r="AY29" s="620"/>
      <c r="AZ29" s="620"/>
      <c r="BA29" s="620"/>
      <c r="BB29" s="620"/>
      <c r="BC29" s="620"/>
      <c r="BD29" s="620"/>
      <c r="BE29" s="620"/>
      <c r="BF29" s="621"/>
      <c r="BG29" s="638"/>
      <c r="BH29" s="639"/>
      <c r="BI29" s="639"/>
      <c r="BJ29" s="639"/>
      <c r="BK29" s="639"/>
      <c r="BL29" s="639"/>
      <c r="BM29" s="639"/>
      <c r="BN29" s="640"/>
      <c r="BO29" s="675"/>
      <c r="BP29" s="675"/>
      <c r="BQ29" s="675"/>
      <c r="BR29" s="675"/>
      <c r="BS29" s="676"/>
      <c r="BT29" s="676"/>
      <c r="BU29" s="676"/>
      <c r="BV29" s="676"/>
      <c r="BW29" s="676"/>
      <c r="BX29" s="676"/>
      <c r="BY29" s="676"/>
      <c r="BZ29" s="676"/>
      <c r="CA29" s="676"/>
      <c r="CB29" s="735"/>
      <c r="CD29" s="726" t="s">
        <v>309</v>
      </c>
      <c r="CE29" s="727"/>
      <c r="CF29" s="671" t="s">
        <v>310</v>
      </c>
      <c r="CG29" s="672"/>
      <c r="CH29" s="672"/>
      <c r="CI29" s="672"/>
      <c r="CJ29" s="672"/>
      <c r="CK29" s="672"/>
      <c r="CL29" s="672"/>
      <c r="CM29" s="672"/>
      <c r="CN29" s="672"/>
      <c r="CO29" s="672"/>
      <c r="CP29" s="672"/>
      <c r="CQ29" s="673"/>
      <c r="CR29" s="638">
        <v>4873114</v>
      </c>
      <c r="CS29" s="657"/>
      <c r="CT29" s="657"/>
      <c r="CU29" s="657"/>
      <c r="CV29" s="657"/>
      <c r="CW29" s="657"/>
      <c r="CX29" s="657"/>
      <c r="CY29" s="658"/>
      <c r="CZ29" s="641">
        <v>14.4</v>
      </c>
      <c r="DA29" s="659"/>
      <c r="DB29" s="659"/>
      <c r="DC29" s="660"/>
      <c r="DD29" s="644">
        <v>4862654</v>
      </c>
      <c r="DE29" s="657"/>
      <c r="DF29" s="657"/>
      <c r="DG29" s="657"/>
      <c r="DH29" s="657"/>
      <c r="DI29" s="657"/>
      <c r="DJ29" s="657"/>
      <c r="DK29" s="658"/>
      <c r="DL29" s="644">
        <v>2575594</v>
      </c>
      <c r="DM29" s="657"/>
      <c r="DN29" s="657"/>
      <c r="DO29" s="657"/>
      <c r="DP29" s="657"/>
      <c r="DQ29" s="657"/>
      <c r="DR29" s="657"/>
      <c r="DS29" s="657"/>
      <c r="DT29" s="657"/>
      <c r="DU29" s="657"/>
      <c r="DV29" s="658"/>
      <c r="DW29" s="641">
        <v>15</v>
      </c>
      <c r="DX29" s="659"/>
      <c r="DY29" s="659"/>
      <c r="DZ29" s="659"/>
      <c r="EA29" s="659"/>
      <c r="EB29" s="659"/>
      <c r="EC29" s="674"/>
    </row>
    <row r="30" spans="2:133" ht="11.25" customHeight="1" x14ac:dyDescent="0.15">
      <c r="B30" s="635" t="s">
        <v>311</v>
      </c>
      <c r="C30" s="636"/>
      <c r="D30" s="636"/>
      <c r="E30" s="636"/>
      <c r="F30" s="636"/>
      <c r="G30" s="636"/>
      <c r="H30" s="636"/>
      <c r="I30" s="636"/>
      <c r="J30" s="636"/>
      <c r="K30" s="636"/>
      <c r="L30" s="636"/>
      <c r="M30" s="636"/>
      <c r="N30" s="636"/>
      <c r="O30" s="636"/>
      <c r="P30" s="636"/>
      <c r="Q30" s="637"/>
      <c r="R30" s="638">
        <v>266058</v>
      </c>
      <c r="S30" s="639"/>
      <c r="T30" s="639"/>
      <c r="U30" s="639"/>
      <c r="V30" s="639"/>
      <c r="W30" s="639"/>
      <c r="X30" s="639"/>
      <c r="Y30" s="640"/>
      <c r="Z30" s="675">
        <v>0.7</v>
      </c>
      <c r="AA30" s="675"/>
      <c r="AB30" s="675"/>
      <c r="AC30" s="675"/>
      <c r="AD30" s="676" t="s">
        <v>237</v>
      </c>
      <c r="AE30" s="676"/>
      <c r="AF30" s="676"/>
      <c r="AG30" s="676"/>
      <c r="AH30" s="676"/>
      <c r="AI30" s="676"/>
      <c r="AJ30" s="676"/>
      <c r="AK30" s="676"/>
      <c r="AL30" s="641" t="s">
        <v>237</v>
      </c>
      <c r="AM30" s="642"/>
      <c r="AN30" s="642"/>
      <c r="AO30" s="677"/>
      <c r="AP30" s="699" t="s">
        <v>225</v>
      </c>
      <c r="AQ30" s="700"/>
      <c r="AR30" s="700"/>
      <c r="AS30" s="700"/>
      <c r="AT30" s="700"/>
      <c r="AU30" s="700"/>
      <c r="AV30" s="700"/>
      <c r="AW30" s="700"/>
      <c r="AX30" s="700"/>
      <c r="AY30" s="700"/>
      <c r="AZ30" s="700"/>
      <c r="BA30" s="700"/>
      <c r="BB30" s="700"/>
      <c r="BC30" s="700"/>
      <c r="BD30" s="700"/>
      <c r="BE30" s="700"/>
      <c r="BF30" s="701"/>
      <c r="BG30" s="699" t="s">
        <v>312</v>
      </c>
      <c r="BH30" s="724"/>
      <c r="BI30" s="724"/>
      <c r="BJ30" s="724"/>
      <c r="BK30" s="724"/>
      <c r="BL30" s="724"/>
      <c r="BM30" s="724"/>
      <c r="BN30" s="724"/>
      <c r="BO30" s="724"/>
      <c r="BP30" s="724"/>
      <c r="BQ30" s="725"/>
      <c r="BR30" s="699" t="s">
        <v>313</v>
      </c>
      <c r="BS30" s="724"/>
      <c r="BT30" s="724"/>
      <c r="BU30" s="724"/>
      <c r="BV30" s="724"/>
      <c r="BW30" s="724"/>
      <c r="BX30" s="724"/>
      <c r="BY30" s="724"/>
      <c r="BZ30" s="724"/>
      <c r="CA30" s="724"/>
      <c r="CB30" s="725"/>
      <c r="CD30" s="728"/>
      <c r="CE30" s="729"/>
      <c r="CF30" s="671" t="s">
        <v>314</v>
      </c>
      <c r="CG30" s="672"/>
      <c r="CH30" s="672"/>
      <c r="CI30" s="672"/>
      <c r="CJ30" s="672"/>
      <c r="CK30" s="672"/>
      <c r="CL30" s="672"/>
      <c r="CM30" s="672"/>
      <c r="CN30" s="672"/>
      <c r="CO30" s="672"/>
      <c r="CP30" s="672"/>
      <c r="CQ30" s="673"/>
      <c r="CR30" s="638">
        <v>4819655</v>
      </c>
      <c r="CS30" s="639"/>
      <c r="CT30" s="639"/>
      <c r="CU30" s="639"/>
      <c r="CV30" s="639"/>
      <c r="CW30" s="639"/>
      <c r="CX30" s="639"/>
      <c r="CY30" s="640"/>
      <c r="CZ30" s="641">
        <v>14.3</v>
      </c>
      <c r="DA30" s="659"/>
      <c r="DB30" s="659"/>
      <c r="DC30" s="660"/>
      <c r="DD30" s="644">
        <v>4809195</v>
      </c>
      <c r="DE30" s="639"/>
      <c r="DF30" s="639"/>
      <c r="DG30" s="639"/>
      <c r="DH30" s="639"/>
      <c r="DI30" s="639"/>
      <c r="DJ30" s="639"/>
      <c r="DK30" s="640"/>
      <c r="DL30" s="644">
        <v>2522135</v>
      </c>
      <c r="DM30" s="639"/>
      <c r="DN30" s="639"/>
      <c r="DO30" s="639"/>
      <c r="DP30" s="639"/>
      <c r="DQ30" s="639"/>
      <c r="DR30" s="639"/>
      <c r="DS30" s="639"/>
      <c r="DT30" s="639"/>
      <c r="DU30" s="639"/>
      <c r="DV30" s="640"/>
      <c r="DW30" s="641">
        <v>14.7</v>
      </c>
      <c r="DX30" s="659"/>
      <c r="DY30" s="659"/>
      <c r="DZ30" s="659"/>
      <c r="EA30" s="659"/>
      <c r="EB30" s="659"/>
      <c r="EC30" s="674"/>
    </row>
    <row r="31" spans="2:133" ht="11.25" customHeight="1" x14ac:dyDescent="0.15">
      <c r="B31" s="635" t="s">
        <v>315</v>
      </c>
      <c r="C31" s="636"/>
      <c r="D31" s="636"/>
      <c r="E31" s="636"/>
      <c r="F31" s="636"/>
      <c r="G31" s="636"/>
      <c r="H31" s="636"/>
      <c r="I31" s="636"/>
      <c r="J31" s="636"/>
      <c r="K31" s="636"/>
      <c r="L31" s="636"/>
      <c r="M31" s="636"/>
      <c r="N31" s="636"/>
      <c r="O31" s="636"/>
      <c r="P31" s="636"/>
      <c r="Q31" s="637"/>
      <c r="R31" s="638">
        <v>3923306</v>
      </c>
      <c r="S31" s="639"/>
      <c r="T31" s="639"/>
      <c r="U31" s="639"/>
      <c r="V31" s="639"/>
      <c r="W31" s="639"/>
      <c r="X31" s="639"/>
      <c r="Y31" s="640"/>
      <c r="Z31" s="675">
        <v>11</v>
      </c>
      <c r="AA31" s="675"/>
      <c r="AB31" s="675"/>
      <c r="AC31" s="675"/>
      <c r="AD31" s="676" t="s">
        <v>237</v>
      </c>
      <c r="AE31" s="676"/>
      <c r="AF31" s="676"/>
      <c r="AG31" s="676"/>
      <c r="AH31" s="676"/>
      <c r="AI31" s="676"/>
      <c r="AJ31" s="676"/>
      <c r="AK31" s="676"/>
      <c r="AL31" s="641" t="s">
        <v>237</v>
      </c>
      <c r="AM31" s="642"/>
      <c r="AN31" s="642"/>
      <c r="AO31" s="677"/>
      <c r="AP31" s="712" t="s">
        <v>316</v>
      </c>
      <c r="AQ31" s="713"/>
      <c r="AR31" s="713"/>
      <c r="AS31" s="713"/>
      <c r="AT31" s="718" t="s">
        <v>317</v>
      </c>
      <c r="AU31" s="229"/>
      <c r="AV31" s="229"/>
      <c r="AW31" s="229"/>
      <c r="AX31" s="704" t="s">
        <v>189</v>
      </c>
      <c r="AY31" s="705"/>
      <c r="AZ31" s="705"/>
      <c r="BA31" s="705"/>
      <c r="BB31" s="705"/>
      <c r="BC31" s="705"/>
      <c r="BD31" s="705"/>
      <c r="BE31" s="705"/>
      <c r="BF31" s="706"/>
      <c r="BG31" s="707">
        <v>98.7</v>
      </c>
      <c r="BH31" s="708"/>
      <c r="BI31" s="708"/>
      <c r="BJ31" s="708"/>
      <c r="BK31" s="708"/>
      <c r="BL31" s="708"/>
      <c r="BM31" s="709">
        <v>93.7</v>
      </c>
      <c r="BN31" s="708"/>
      <c r="BO31" s="708"/>
      <c r="BP31" s="708"/>
      <c r="BQ31" s="710"/>
      <c r="BR31" s="707">
        <v>98.6</v>
      </c>
      <c r="BS31" s="708"/>
      <c r="BT31" s="708"/>
      <c r="BU31" s="708"/>
      <c r="BV31" s="708"/>
      <c r="BW31" s="708"/>
      <c r="BX31" s="709">
        <v>93.2</v>
      </c>
      <c r="BY31" s="708"/>
      <c r="BZ31" s="708"/>
      <c r="CA31" s="708"/>
      <c r="CB31" s="710"/>
      <c r="CD31" s="728"/>
      <c r="CE31" s="729"/>
      <c r="CF31" s="671" t="s">
        <v>318</v>
      </c>
      <c r="CG31" s="672"/>
      <c r="CH31" s="672"/>
      <c r="CI31" s="672"/>
      <c r="CJ31" s="672"/>
      <c r="CK31" s="672"/>
      <c r="CL31" s="672"/>
      <c r="CM31" s="672"/>
      <c r="CN31" s="672"/>
      <c r="CO31" s="672"/>
      <c r="CP31" s="672"/>
      <c r="CQ31" s="673"/>
      <c r="CR31" s="638">
        <v>53459</v>
      </c>
      <c r="CS31" s="657"/>
      <c r="CT31" s="657"/>
      <c r="CU31" s="657"/>
      <c r="CV31" s="657"/>
      <c r="CW31" s="657"/>
      <c r="CX31" s="657"/>
      <c r="CY31" s="658"/>
      <c r="CZ31" s="641">
        <v>0.2</v>
      </c>
      <c r="DA31" s="659"/>
      <c r="DB31" s="659"/>
      <c r="DC31" s="660"/>
      <c r="DD31" s="644">
        <v>53459</v>
      </c>
      <c r="DE31" s="657"/>
      <c r="DF31" s="657"/>
      <c r="DG31" s="657"/>
      <c r="DH31" s="657"/>
      <c r="DI31" s="657"/>
      <c r="DJ31" s="657"/>
      <c r="DK31" s="658"/>
      <c r="DL31" s="644">
        <v>53459</v>
      </c>
      <c r="DM31" s="657"/>
      <c r="DN31" s="657"/>
      <c r="DO31" s="657"/>
      <c r="DP31" s="657"/>
      <c r="DQ31" s="657"/>
      <c r="DR31" s="657"/>
      <c r="DS31" s="657"/>
      <c r="DT31" s="657"/>
      <c r="DU31" s="657"/>
      <c r="DV31" s="658"/>
      <c r="DW31" s="641">
        <v>0.3</v>
      </c>
      <c r="DX31" s="659"/>
      <c r="DY31" s="659"/>
      <c r="DZ31" s="659"/>
      <c r="EA31" s="659"/>
      <c r="EB31" s="659"/>
      <c r="EC31" s="674"/>
    </row>
    <row r="32" spans="2:133" ht="11.25" customHeight="1" x14ac:dyDescent="0.15">
      <c r="B32" s="721" t="s">
        <v>319</v>
      </c>
      <c r="C32" s="722"/>
      <c r="D32" s="722"/>
      <c r="E32" s="722"/>
      <c r="F32" s="722"/>
      <c r="G32" s="722"/>
      <c r="H32" s="722"/>
      <c r="I32" s="722"/>
      <c r="J32" s="722"/>
      <c r="K32" s="722"/>
      <c r="L32" s="722"/>
      <c r="M32" s="722"/>
      <c r="N32" s="722"/>
      <c r="O32" s="722"/>
      <c r="P32" s="722"/>
      <c r="Q32" s="723"/>
      <c r="R32" s="638" t="s">
        <v>237</v>
      </c>
      <c r="S32" s="639"/>
      <c r="T32" s="639"/>
      <c r="U32" s="639"/>
      <c r="V32" s="639"/>
      <c r="W32" s="639"/>
      <c r="X32" s="639"/>
      <c r="Y32" s="640"/>
      <c r="Z32" s="675" t="s">
        <v>231</v>
      </c>
      <c r="AA32" s="675"/>
      <c r="AB32" s="675"/>
      <c r="AC32" s="675"/>
      <c r="AD32" s="676" t="s">
        <v>237</v>
      </c>
      <c r="AE32" s="676"/>
      <c r="AF32" s="676"/>
      <c r="AG32" s="676"/>
      <c r="AH32" s="676"/>
      <c r="AI32" s="676"/>
      <c r="AJ32" s="676"/>
      <c r="AK32" s="676"/>
      <c r="AL32" s="641" t="s">
        <v>237</v>
      </c>
      <c r="AM32" s="642"/>
      <c r="AN32" s="642"/>
      <c r="AO32" s="677"/>
      <c r="AP32" s="714"/>
      <c r="AQ32" s="715"/>
      <c r="AR32" s="715"/>
      <c r="AS32" s="715"/>
      <c r="AT32" s="719"/>
      <c r="AU32" s="228" t="s">
        <v>320</v>
      </c>
      <c r="AV32" s="228"/>
      <c r="AW32" s="228"/>
      <c r="AX32" s="635" t="s">
        <v>321</v>
      </c>
      <c r="AY32" s="636"/>
      <c r="AZ32" s="636"/>
      <c r="BA32" s="636"/>
      <c r="BB32" s="636"/>
      <c r="BC32" s="636"/>
      <c r="BD32" s="636"/>
      <c r="BE32" s="636"/>
      <c r="BF32" s="637"/>
      <c r="BG32" s="711">
        <v>99.1</v>
      </c>
      <c r="BH32" s="657"/>
      <c r="BI32" s="657"/>
      <c r="BJ32" s="657"/>
      <c r="BK32" s="657"/>
      <c r="BL32" s="657"/>
      <c r="BM32" s="642">
        <v>96.5</v>
      </c>
      <c r="BN32" s="703"/>
      <c r="BO32" s="703"/>
      <c r="BP32" s="703"/>
      <c r="BQ32" s="681"/>
      <c r="BR32" s="711">
        <v>98.8</v>
      </c>
      <c r="BS32" s="657"/>
      <c r="BT32" s="657"/>
      <c r="BU32" s="657"/>
      <c r="BV32" s="657"/>
      <c r="BW32" s="657"/>
      <c r="BX32" s="642">
        <v>96</v>
      </c>
      <c r="BY32" s="703"/>
      <c r="BZ32" s="703"/>
      <c r="CA32" s="703"/>
      <c r="CB32" s="681"/>
      <c r="CD32" s="730"/>
      <c r="CE32" s="731"/>
      <c r="CF32" s="671" t="s">
        <v>322</v>
      </c>
      <c r="CG32" s="672"/>
      <c r="CH32" s="672"/>
      <c r="CI32" s="672"/>
      <c r="CJ32" s="672"/>
      <c r="CK32" s="672"/>
      <c r="CL32" s="672"/>
      <c r="CM32" s="672"/>
      <c r="CN32" s="672"/>
      <c r="CO32" s="672"/>
      <c r="CP32" s="672"/>
      <c r="CQ32" s="673"/>
      <c r="CR32" s="638">
        <v>101</v>
      </c>
      <c r="CS32" s="639"/>
      <c r="CT32" s="639"/>
      <c r="CU32" s="639"/>
      <c r="CV32" s="639"/>
      <c r="CW32" s="639"/>
      <c r="CX32" s="639"/>
      <c r="CY32" s="640"/>
      <c r="CZ32" s="641">
        <v>0</v>
      </c>
      <c r="DA32" s="659"/>
      <c r="DB32" s="659"/>
      <c r="DC32" s="660"/>
      <c r="DD32" s="644">
        <v>101</v>
      </c>
      <c r="DE32" s="639"/>
      <c r="DF32" s="639"/>
      <c r="DG32" s="639"/>
      <c r="DH32" s="639"/>
      <c r="DI32" s="639"/>
      <c r="DJ32" s="639"/>
      <c r="DK32" s="640"/>
      <c r="DL32" s="644">
        <v>101</v>
      </c>
      <c r="DM32" s="639"/>
      <c r="DN32" s="639"/>
      <c r="DO32" s="639"/>
      <c r="DP32" s="639"/>
      <c r="DQ32" s="639"/>
      <c r="DR32" s="639"/>
      <c r="DS32" s="639"/>
      <c r="DT32" s="639"/>
      <c r="DU32" s="639"/>
      <c r="DV32" s="640"/>
      <c r="DW32" s="641">
        <v>0</v>
      </c>
      <c r="DX32" s="659"/>
      <c r="DY32" s="659"/>
      <c r="DZ32" s="659"/>
      <c r="EA32" s="659"/>
      <c r="EB32" s="659"/>
      <c r="EC32" s="674"/>
    </row>
    <row r="33" spans="2:133" ht="11.25" customHeight="1" x14ac:dyDescent="0.15">
      <c r="B33" s="635" t="s">
        <v>323</v>
      </c>
      <c r="C33" s="636"/>
      <c r="D33" s="636"/>
      <c r="E33" s="636"/>
      <c r="F33" s="636"/>
      <c r="G33" s="636"/>
      <c r="H33" s="636"/>
      <c r="I33" s="636"/>
      <c r="J33" s="636"/>
      <c r="K33" s="636"/>
      <c r="L33" s="636"/>
      <c r="M33" s="636"/>
      <c r="N33" s="636"/>
      <c r="O33" s="636"/>
      <c r="P33" s="636"/>
      <c r="Q33" s="637"/>
      <c r="R33" s="638">
        <v>2413881</v>
      </c>
      <c r="S33" s="639"/>
      <c r="T33" s="639"/>
      <c r="U33" s="639"/>
      <c r="V33" s="639"/>
      <c r="W33" s="639"/>
      <c r="X33" s="639"/>
      <c r="Y33" s="640"/>
      <c r="Z33" s="675">
        <v>6.8</v>
      </c>
      <c r="AA33" s="675"/>
      <c r="AB33" s="675"/>
      <c r="AC33" s="675"/>
      <c r="AD33" s="676" t="s">
        <v>231</v>
      </c>
      <c r="AE33" s="676"/>
      <c r="AF33" s="676"/>
      <c r="AG33" s="676"/>
      <c r="AH33" s="676"/>
      <c r="AI33" s="676"/>
      <c r="AJ33" s="676"/>
      <c r="AK33" s="676"/>
      <c r="AL33" s="641" t="s">
        <v>249</v>
      </c>
      <c r="AM33" s="642"/>
      <c r="AN33" s="642"/>
      <c r="AO33" s="677"/>
      <c r="AP33" s="716"/>
      <c r="AQ33" s="717"/>
      <c r="AR33" s="717"/>
      <c r="AS33" s="717"/>
      <c r="AT33" s="720"/>
      <c r="AU33" s="230"/>
      <c r="AV33" s="230"/>
      <c r="AW33" s="230"/>
      <c r="AX33" s="619" t="s">
        <v>324</v>
      </c>
      <c r="AY33" s="620"/>
      <c r="AZ33" s="620"/>
      <c r="BA33" s="620"/>
      <c r="BB33" s="620"/>
      <c r="BC33" s="620"/>
      <c r="BD33" s="620"/>
      <c r="BE33" s="620"/>
      <c r="BF33" s="621"/>
      <c r="BG33" s="702">
        <v>98.3</v>
      </c>
      <c r="BH33" s="623"/>
      <c r="BI33" s="623"/>
      <c r="BJ33" s="623"/>
      <c r="BK33" s="623"/>
      <c r="BL33" s="623"/>
      <c r="BM33" s="666">
        <v>90.8</v>
      </c>
      <c r="BN33" s="623"/>
      <c r="BO33" s="623"/>
      <c r="BP33" s="623"/>
      <c r="BQ33" s="687"/>
      <c r="BR33" s="702">
        <v>98.2</v>
      </c>
      <c r="BS33" s="623"/>
      <c r="BT33" s="623"/>
      <c r="BU33" s="623"/>
      <c r="BV33" s="623"/>
      <c r="BW33" s="623"/>
      <c r="BX33" s="666">
        <v>90.1</v>
      </c>
      <c r="BY33" s="623"/>
      <c r="BZ33" s="623"/>
      <c r="CA33" s="623"/>
      <c r="CB33" s="687"/>
      <c r="CD33" s="671" t="s">
        <v>325</v>
      </c>
      <c r="CE33" s="672"/>
      <c r="CF33" s="672"/>
      <c r="CG33" s="672"/>
      <c r="CH33" s="672"/>
      <c r="CI33" s="672"/>
      <c r="CJ33" s="672"/>
      <c r="CK33" s="672"/>
      <c r="CL33" s="672"/>
      <c r="CM33" s="672"/>
      <c r="CN33" s="672"/>
      <c r="CO33" s="672"/>
      <c r="CP33" s="672"/>
      <c r="CQ33" s="673"/>
      <c r="CR33" s="638">
        <v>11529420</v>
      </c>
      <c r="CS33" s="657"/>
      <c r="CT33" s="657"/>
      <c r="CU33" s="657"/>
      <c r="CV33" s="657"/>
      <c r="CW33" s="657"/>
      <c r="CX33" s="657"/>
      <c r="CY33" s="658"/>
      <c r="CZ33" s="641">
        <v>34.200000000000003</v>
      </c>
      <c r="DA33" s="659"/>
      <c r="DB33" s="659"/>
      <c r="DC33" s="660"/>
      <c r="DD33" s="644">
        <v>8017198</v>
      </c>
      <c r="DE33" s="657"/>
      <c r="DF33" s="657"/>
      <c r="DG33" s="657"/>
      <c r="DH33" s="657"/>
      <c r="DI33" s="657"/>
      <c r="DJ33" s="657"/>
      <c r="DK33" s="658"/>
      <c r="DL33" s="644">
        <v>6710202</v>
      </c>
      <c r="DM33" s="657"/>
      <c r="DN33" s="657"/>
      <c r="DO33" s="657"/>
      <c r="DP33" s="657"/>
      <c r="DQ33" s="657"/>
      <c r="DR33" s="657"/>
      <c r="DS33" s="657"/>
      <c r="DT33" s="657"/>
      <c r="DU33" s="657"/>
      <c r="DV33" s="658"/>
      <c r="DW33" s="641">
        <v>39</v>
      </c>
      <c r="DX33" s="659"/>
      <c r="DY33" s="659"/>
      <c r="DZ33" s="659"/>
      <c r="EA33" s="659"/>
      <c r="EB33" s="659"/>
      <c r="EC33" s="674"/>
    </row>
    <row r="34" spans="2:133" ht="11.25" customHeight="1" x14ac:dyDescent="0.15">
      <c r="B34" s="635" t="s">
        <v>326</v>
      </c>
      <c r="C34" s="636"/>
      <c r="D34" s="636"/>
      <c r="E34" s="636"/>
      <c r="F34" s="636"/>
      <c r="G34" s="636"/>
      <c r="H34" s="636"/>
      <c r="I34" s="636"/>
      <c r="J34" s="636"/>
      <c r="K34" s="636"/>
      <c r="L34" s="636"/>
      <c r="M34" s="636"/>
      <c r="N34" s="636"/>
      <c r="O34" s="636"/>
      <c r="P34" s="636"/>
      <c r="Q34" s="637"/>
      <c r="R34" s="638">
        <v>51364</v>
      </c>
      <c r="S34" s="639"/>
      <c r="T34" s="639"/>
      <c r="U34" s="639"/>
      <c r="V34" s="639"/>
      <c r="W34" s="639"/>
      <c r="X34" s="639"/>
      <c r="Y34" s="640"/>
      <c r="Z34" s="675">
        <v>0.1</v>
      </c>
      <c r="AA34" s="675"/>
      <c r="AB34" s="675"/>
      <c r="AC34" s="675"/>
      <c r="AD34" s="676" t="s">
        <v>237</v>
      </c>
      <c r="AE34" s="676"/>
      <c r="AF34" s="676"/>
      <c r="AG34" s="676"/>
      <c r="AH34" s="676"/>
      <c r="AI34" s="676"/>
      <c r="AJ34" s="676"/>
      <c r="AK34" s="676"/>
      <c r="AL34" s="641" t="s">
        <v>249</v>
      </c>
      <c r="AM34" s="642"/>
      <c r="AN34" s="642"/>
      <c r="AO34" s="677"/>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671" t="s">
        <v>327</v>
      </c>
      <c r="CE34" s="672"/>
      <c r="CF34" s="672"/>
      <c r="CG34" s="672"/>
      <c r="CH34" s="672"/>
      <c r="CI34" s="672"/>
      <c r="CJ34" s="672"/>
      <c r="CK34" s="672"/>
      <c r="CL34" s="672"/>
      <c r="CM34" s="672"/>
      <c r="CN34" s="672"/>
      <c r="CO34" s="672"/>
      <c r="CP34" s="672"/>
      <c r="CQ34" s="673"/>
      <c r="CR34" s="638">
        <v>3129497</v>
      </c>
      <c r="CS34" s="639"/>
      <c r="CT34" s="639"/>
      <c r="CU34" s="639"/>
      <c r="CV34" s="639"/>
      <c r="CW34" s="639"/>
      <c r="CX34" s="639"/>
      <c r="CY34" s="640"/>
      <c r="CZ34" s="641">
        <v>9.3000000000000007</v>
      </c>
      <c r="DA34" s="659"/>
      <c r="DB34" s="659"/>
      <c r="DC34" s="660"/>
      <c r="DD34" s="644">
        <v>2396442</v>
      </c>
      <c r="DE34" s="639"/>
      <c r="DF34" s="639"/>
      <c r="DG34" s="639"/>
      <c r="DH34" s="639"/>
      <c r="DI34" s="639"/>
      <c r="DJ34" s="639"/>
      <c r="DK34" s="640"/>
      <c r="DL34" s="644">
        <v>2101759</v>
      </c>
      <c r="DM34" s="639"/>
      <c r="DN34" s="639"/>
      <c r="DO34" s="639"/>
      <c r="DP34" s="639"/>
      <c r="DQ34" s="639"/>
      <c r="DR34" s="639"/>
      <c r="DS34" s="639"/>
      <c r="DT34" s="639"/>
      <c r="DU34" s="639"/>
      <c r="DV34" s="640"/>
      <c r="DW34" s="641">
        <v>12.2</v>
      </c>
      <c r="DX34" s="659"/>
      <c r="DY34" s="659"/>
      <c r="DZ34" s="659"/>
      <c r="EA34" s="659"/>
      <c r="EB34" s="659"/>
      <c r="EC34" s="674"/>
    </row>
    <row r="35" spans="2:133" ht="11.25" customHeight="1" x14ac:dyDescent="0.15">
      <c r="B35" s="635" t="s">
        <v>328</v>
      </c>
      <c r="C35" s="636"/>
      <c r="D35" s="636"/>
      <c r="E35" s="636"/>
      <c r="F35" s="636"/>
      <c r="G35" s="636"/>
      <c r="H35" s="636"/>
      <c r="I35" s="636"/>
      <c r="J35" s="636"/>
      <c r="K35" s="636"/>
      <c r="L35" s="636"/>
      <c r="M35" s="636"/>
      <c r="N35" s="636"/>
      <c r="O35" s="636"/>
      <c r="P35" s="636"/>
      <c r="Q35" s="637"/>
      <c r="R35" s="638">
        <v>928523</v>
      </c>
      <c r="S35" s="639"/>
      <c r="T35" s="639"/>
      <c r="U35" s="639"/>
      <c r="V35" s="639"/>
      <c r="W35" s="639"/>
      <c r="X35" s="639"/>
      <c r="Y35" s="640"/>
      <c r="Z35" s="675">
        <v>2.6</v>
      </c>
      <c r="AA35" s="675"/>
      <c r="AB35" s="675"/>
      <c r="AC35" s="675"/>
      <c r="AD35" s="676" t="s">
        <v>231</v>
      </c>
      <c r="AE35" s="676"/>
      <c r="AF35" s="676"/>
      <c r="AG35" s="676"/>
      <c r="AH35" s="676"/>
      <c r="AI35" s="676"/>
      <c r="AJ35" s="676"/>
      <c r="AK35" s="676"/>
      <c r="AL35" s="641" t="s">
        <v>231</v>
      </c>
      <c r="AM35" s="642"/>
      <c r="AN35" s="642"/>
      <c r="AO35" s="677"/>
      <c r="AP35" s="233"/>
      <c r="AQ35" s="699" t="s">
        <v>329</v>
      </c>
      <c r="AR35" s="700"/>
      <c r="AS35" s="700"/>
      <c r="AT35" s="700"/>
      <c r="AU35" s="700"/>
      <c r="AV35" s="700"/>
      <c r="AW35" s="700"/>
      <c r="AX35" s="700"/>
      <c r="AY35" s="700"/>
      <c r="AZ35" s="700"/>
      <c r="BA35" s="700"/>
      <c r="BB35" s="700"/>
      <c r="BC35" s="700"/>
      <c r="BD35" s="700"/>
      <c r="BE35" s="700"/>
      <c r="BF35" s="701"/>
      <c r="BG35" s="699" t="s">
        <v>330</v>
      </c>
      <c r="BH35" s="700"/>
      <c r="BI35" s="700"/>
      <c r="BJ35" s="700"/>
      <c r="BK35" s="700"/>
      <c r="BL35" s="700"/>
      <c r="BM35" s="700"/>
      <c r="BN35" s="700"/>
      <c r="BO35" s="700"/>
      <c r="BP35" s="700"/>
      <c r="BQ35" s="700"/>
      <c r="BR35" s="700"/>
      <c r="BS35" s="700"/>
      <c r="BT35" s="700"/>
      <c r="BU35" s="700"/>
      <c r="BV35" s="700"/>
      <c r="BW35" s="700"/>
      <c r="BX35" s="700"/>
      <c r="BY35" s="700"/>
      <c r="BZ35" s="700"/>
      <c r="CA35" s="700"/>
      <c r="CB35" s="701"/>
      <c r="CD35" s="671" t="s">
        <v>331</v>
      </c>
      <c r="CE35" s="672"/>
      <c r="CF35" s="672"/>
      <c r="CG35" s="672"/>
      <c r="CH35" s="672"/>
      <c r="CI35" s="672"/>
      <c r="CJ35" s="672"/>
      <c r="CK35" s="672"/>
      <c r="CL35" s="672"/>
      <c r="CM35" s="672"/>
      <c r="CN35" s="672"/>
      <c r="CO35" s="672"/>
      <c r="CP35" s="672"/>
      <c r="CQ35" s="673"/>
      <c r="CR35" s="638">
        <v>255734</v>
      </c>
      <c r="CS35" s="657"/>
      <c r="CT35" s="657"/>
      <c r="CU35" s="657"/>
      <c r="CV35" s="657"/>
      <c r="CW35" s="657"/>
      <c r="CX35" s="657"/>
      <c r="CY35" s="658"/>
      <c r="CZ35" s="641">
        <v>0.8</v>
      </c>
      <c r="DA35" s="659"/>
      <c r="DB35" s="659"/>
      <c r="DC35" s="660"/>
      <c r="DD35" s="644">
        <v>230833</v>
      </c>
      <c r="DE35" s="657"/>
      <c r="DF35" s="657"/>
      <c r="DG35" s="657"/>
      <c r="DH35" s="657"/>
      <c r="DI35" s="657"/>
      <c r="DJ35" s="657"/>
      <c r="DK35" s="658"/>
      <c r="DL35" s="644">
        <v>230254</v>
      </c>
      <c r="DM35" s="657"/>
      <c r="DN35" s="657"/>
      <c r="DO35" s="657"/>
      <c r="DP35" s="657"/>
      <c r="DQ35" s="657"/>
      <c r="DR35" s="657"/>
      <c r="DS35" s="657"/>
      <c r="DT35" s="657"/>
      <c r="DU35" s="657"/>
      <c r="DV35" s="658"/>
      <c r="DW35" s="641">
        <v>1.3</v>
      </c>
      <c r="DX35" s="659"/>
      <c r="DY35" s="659"/>
      <c r="DZ35" s="659"/>
      <c r="EA35" s="659"/>
      <c r="EB35" s="659"/>
      <c r="EC35" s="674"/>
    </row>
    <row r="36" spans="2:133" ht="11.25" customHeight="1" x14ac:dyDescent="0.15">
      <c r="B36" s="635" t="s">
        <v>332</v>
      </c>
      <c r="C36" s="636"/>
      <c r="D36" s="636"/>
      <c r="E36" s="636"/>
      <c r="F36" s="636"/>
      <c r="G36" s="636"/>
      <c r="H36" s="636"/>
      <c r="I36" s="636"/>
      <c r="J36" s="636"/>
      <c r="K36" s="636"/>
      <c r="L36" s="636"/>
      <c r="M36" s="636"/>
      <c r="N36" s="636"/>
      <c r="O36" s="636"/>
      <c r="P36" s="636"/>
      <c r="Q36" s="637"/>
      <c r="R36" s="638">
        <v>1699125</v>
      </c>
      <c r="S36" s="639"/>
      <c r="T36" s="639"/>
      <c r="U36" s="639"/>
      <c r="V36" s="639"/>
      <c r="W36" s="639"/>
      <c r="X36" s="639"/>
      <c r="Y36" s="640"/>
      <c r="Z36" s="675">
        <v>4.8</v>
      </c>
      <c r="AA36" s="675"/>
      <c r="AB36" s="675"/>
      <c r="AC36" s="675"/>
      <c r="AD36" s="676" t="s">
        <v>237</v>
      </c>
      <c r="AE36" s="676"/>
      <c r="AF36" s="676"/>
      <c r="AG36" s="676"/>
      <c r="AH36" s="676"/>
      <c r="AI36" s="676"/>
      <c r="AJ36" s="676"/>
      <c r="AK36" s="676"/>
      <c r="AL36" s="641" t="s">
        <v>147</v>
      </c>
      <c r="AM36" s="642"/>
      <c r="AN36" s="642"/>
      <c r="AO36" s="677"/>
      <c r="AP36" s="233"/>
      <c r="AQ36" s="690" t="s">
        <v>333</v>
      </c>
      <c r="AR36" s="691"/>
      <c r="AS36" s="691"/>
      <c r="AT36" s="691"/>
      <c r="AU36" s="691"/>
      <c r="AV36" s="691"/>
      <c r="AW36" s="691"/>
      <c r="AX36" s="691"/>
      <c r="AY36" s="692"/>
      <c r="AZ36" s="693">
        <v>3492406</v>
      </c>
      <c r="BA36" s="694"/>
      <c r="BB36" s="694"/>
      <c r="BC36" s="694"/>
      <c r="BD36" s="694"/>
      <c r="BE36" s="694"/>
      <c r="BF36" s="695"/>
      <c r="BG36" s="696" t="s">
        <v>334</v>
      </c>
      <c r="BH36" s="697"/>
      <c r="BI36" s="697"/>
      <c r="BJ36" s="697"/>
      <c r="BK36" s="697"/>
      <c r="BL36" s="697"/>
      <c r="BM36" s="697"/>
      <c r="BN36" s="697"/>
      <c r="BO36" s="697"/>
      <c r="BP36" s="697"/>
      <c r="BQ36" s="697"/>
      <c r="BR36" s="697"/>
      <c r="BS36" s="697"/>
      <c r="BT36" s="697"/>
      <c r="BU36" s="698"/>
      <c r="BV36" s="693">
        <v>242200</v>
      </c>
      <c r="BW36" s="694"/>
      <c r="BX36" s="694"/>
      <c r="BY36" s="694"/>
      <c r="BZ36" s="694"/>
      <c r="CA36" s="694"/>
      <c r="CB36" s="695"/>
      <c r="CD36" s="671" t="s">
        <v>335</v>
      </c>
      <c r="CE36" s="672"/>
      <c r="CF36" s="672"/>
      <c r="CG36" s="672"/>
      <c r="CH36" s="672"/>
      <c r="CI36" s="672"/>
      <c r="CJ36" s="672"/>
      <c r="CK36" s="672"/>
      <c r="CL36" s="672"/>
      <c r="CM36" s="672"/>
      <c r="CN36" s="672"/>
      <c r="CO36" s="672"/>
      <c r="CP36" s="672"/>
      <c r="CQ36" s="673"/>
      <c r="CR36" s="638">
        <v>4233842</v>
      </c>
      <c r="CS36" s="639"/>
      <c r="CT36" s="639"/>
      <c r="CU36" s="639"/>
      <c r="CV36" s="639"/>
      <c r="CW36" s="639"/>
      <c r="CX36" s="639"/>
      <c r="CY36" s="640"/>
      <c r="CZ36" s="641">
        <v>12.5</v>
      </c>
      <c r="DA36" s="659"/>
      <c r="DB36" s="659"/>
      <c r="DC36" s="660"/>
      <c r="DD36" s="644">
        <v>2504595</v>
      </c>
      <c r="DE36" s="639"/>
      <c r="DF36" s="639"/>
      <c r="DG36" s="639"/>
      <c r="DH36" s="639"/>
      <c r="DI36" s="639"/>
      <c r="DJ36" s="639"/>
      <c r="DK36" s="640"/>
      <c r="DL36" s="644">
        <v>2178550</v>
      </c>
      <c r="DM36" s="639"/>
      <c r="DN36" s="639"/>
      <c r="DO36" s="639"/>
      <c r="DP36" s="639"/>
      <c r="DQ36" s="639"/>
      <c r="DR36" s="639"/>
      <c r="DS36" s="639"/>
      <c r="DT36" s="639"/>
      <c r="DU36" s="639"/>
      <c r="DV36" s="640"/>
      <c r="DW36" s="641">
        <v>12.7</v>
      </c>
      <c r="DX36" s="659"/>
      <c r="DY36" s="659"/>
      <c r="DZ36" s="659"/>
      <c r="EA36" s="659"/>
      <c r="EB36" s="659"/>
      <c r="EC36" s="674"/>
    </row>
    <row r="37" spans="2:133" ht="11.25" customHeight="1" x14ac:dyDescent="0.15">
      <c r="B37" s="635" t="s">
        <v>336</v>
      </c>
      <c r="C37" s="636"/>
      <c r="D37" s="636"/>
      <c r="E37" s="636"/>
      <c r="F37" s="636"/>
      <c r="G37" s="636"/>
      <c r="H37" s="636"/>
      <c r="I37" s="636"/>
      <c r="J37" s="636"/>
      <c r="K37" s="636"/>
      <c r="L37" s="636"/>
      <c r="M37" s="636"/>
      <c r="N37" s="636"/>
      <c r="O37" s="636"/>
      <c r="P37" s="636"/>
      <c r="Q37" s="637"/>
      <c r="R37" s="638">
        <v>1898958</v>
      </c>
      <c r="S37" s="639"/>
      <c r="T37" s="639"/>
      <c r="U37" s="639"/>
      <c r="V37" s="639"/>
      <c r="W37" s="639"/>
      <c r="X37" s="639"/>
      <c r="Y37" s="640"/>
      <c r="Z37" s="675">
        <v>5.3</v>
      </c>
      <c r="AA37" s="675"/>
      <c r="AB37" s="675"/>
      <c r="AC37" s="675"/>
      <c r="AD37" s="676" t="s">
        <v>237</v>
      </c>
      <c r="AE37" s="676"/>
      <c r="AF37" s="676"/>
      <c r="AG37" s="676"/>
      <c r="AH37" s="676"/>
      <c r="AI37" s="676"/>
      <c r="AJ37" s="676"/>
      <c r="AK37" s="676"/>
      <c r="AL37" s="641" t="s">
        <v>231</v>
      </c>
      <c r="AM37" s="642"/>
      <c r="AN37" s="642"/>
      <c r="AO37" s="677"/>
      <c r="AQ37" s="678" t="s">
        <v>337</v>
      </c>
      <c r="AR37" s="679"/>
      <c r="AS37" s="679"/>
      <c r="AT37" s="679"/>
      <c r="AU37" s="679"/>
      <c r="AV37" s="679"/>
      <c r="AW37" s="679"/>
      <c r="AX37" s="679"/>
      <c r="AY37" s="680"/>
      <c r="AZ37" s="638">
        <v>476476</v>
      </c>
      <c r="BA37" s="639"/>
      <c r="BB37" s="639"/>
      <c r="BC37" s="639"/>
      <c r="BD37" s="657"/>
      <c r="BE37" s="657"/>
      <c r="BF37" s="681"/>
      <c r="BG37" s="671" t="s">
        <v>338</v>
      </c>
      <c r="BH37" s="672"/>
      <c r="BI37" s="672"/>
      <c r="BJ37" s="672"/>
      <c r="BK37" s="672"/>
      <c r="BL37" s="672"/>
      <c r="BM37" s="672"/>
      <c r="BN37" s="672"/>
      <c r="BO37" s="672"/>
      <c r="BP37" s="672"/>
      <c r="BQ37" s="672"/>
      <c r="BR37" s="672"/>
      <c r="BS37" s="672"/>
      <c r="BT37" s="672"/>
      <c r="BU37" s="673"/>
      <c r="BV37" s="638">
        <v>150657</v>
      </c>
      <c r="BW37" s="639"/>
      <c r="BX37" s="639"/>
      <c r="BY37" s="639"/>
      <c r="BZ37" s="639"/>
      <c r="CA37" s="639"/>
      <c r="CB37" s="682"/>
      <c r="CD37" s="671" t="s">
        <v>339</v>
      </c>
      <c r="CE37" s="672"/>
      <c r="CF37" s="672"/>
      <c r="CG37" s="672"/>
      <c r="CH37" s="672"/>
      <c r="CI37" s="672"/>
      <c r="CJ37" s="672"/>
      <c r="CK37" s="672"/>
      <c r="CL37" s="672"/>
      <c r="CM37" s="672"/>
      <c r="CN37" s="672"/>
      <c r="CO37" s="672"/>
      <c r="CP37" s="672"/>
      <c r="CQ37" s="673"/>
      <c r="CR37" s="638">
        <v>1625477</v>
      </c>
      <c r="CS37" s="657"/>
      <c r="CT37" s="657"/>
      <c r="CU37" s="657"/>
      <c r="CV37" s="657"/>
      <c r="CW37" s="657"/>
      <c r="CX37" s="657"/>
      <c r="CY37" s="658"/>
      <c r="CZ37" s="641">
        <v>4.8</v>
      </c>
      <c r="DA37" s="659"/>
      <c r="DB37" s="659"/>
      <c r="DC37" s="660"/>
      <c r="DD37" s="644">
        <v>1116741</v>
      </c>
      <c r="DE37" s="657"/>
      <c r="DF37" s="657"/>
      <c r="DG37" s="657"/>
      <c r="DH37" s="657"/>
      <c r="DI37" s="657"/>
      <c r="DJ37" s="657"/>
      <c r="DK37" s="658"/>
      <c r="DL37" s="644">
        <v>947099</v>
      </c>
      <c r="DM37" s="657"/>
      <c r="DN37" s="657"/>
      <c r="DO37" s="657"/>
      <c r="DP37" s="657"/>
      <c r="DQ37" s="657"/>
      <c r="DR37" s="657"/>
      <c r="DS37" s="657"/>
      <c r="DT37" s="657"/>
      <c r="DU37" s="657"/>
      <c r="DV37" s="658"/>
      <c r="DW37" s="641">
        <v>5.5</v>
      </c>
      <c r="DX37" s="659"/>
      <c r="DY37" s="659"/>
      <c r="DZ37" s="659"/>
      <c r="EA37" s="659"/>
      <c r="EB37" s="659"/>
      <c r="EC37" s="674"/>
    </row>
    <row r="38" spans="2:133" ht="11.25" customHeight="1" x14ac:dyDescent="0.15">
      <c r="B38" s="635" t="s">
        <v>340</v>
      </c>
      <c r="C38" s="636"/>
      <c r="D38" s="636"/>
      <c r="E38" s="636"/>
      <c r="F38" s="636"/>
      <c r="G38" s="636"/>
      <c r="H38" s="636"/>
      <c r="I38" s="636"/>
      <c r="J38" s="636"/>
      <c r="K38" s="636"/>
      <c r="L38" s="636"/>
      <c r="M38" s="636"/>
      <c r="N38" s="636"/>
      <c r="O38" s="636"/>
      <c r="P38" s="636"/>
      <c r="Q38" s="637"/>
      <c r="R38" s="638">
        <v>323957</v>
      </c>
      <c r="S38" s="639"/>
      <c r="T38" s="639"/>
      <c r="U38" s="639"/>
      <c r="V38" s="639"/>
      <c r="W38" s="639"/>
      <c r="X38" s="639"/>
      <c r="Y38" s="640"/>
      <c r="Z38" s="675">
        <v>0.9</v>
      </c>
      <c r="AA38" s="675"/>
      <c r="AB38" s="675"/>
      <c r="AC38" s="675"/>
      <c r="AD38" s="676">
        <v>210</v>
      </c>
      <c r="AE38" s="676"/>
      <c r="AF38" s="676"/>
      <c r="AG38" s="676"/>
      <c r="AH38" s="676"/>
      <c r="AI38" s="676"/>
      <c r="AJ38" s="676"/>
      <c r="AK38" s="676"/>
      <c r="AL38" s="641">
        <v>0</v>
      </c>
      <c r="AM38" s="642"/>
      <c r="AN38" s="642"/>
      <c r="AO38" s="677"/>
      <c r="AQ38" s="678" t="s">
        <v>341</v>
      </c>
      <c r="AR38" s="679"/>
      <c r="AS38" s="679"/>
      <c r="AT38" s="679"/>
      <c r="AU38" s="679"/>
      <c r="AV38" s="679"/>
      <c r="AW38" s="679"/>
      <c r="AX38" s="679"/>
      <c r="AY38" s="680"/>
      <c r="AZ38" s="638">
        <v>415787</v>
      </c>
      <c r="BA38" s="639"/>
      <c r="BB38" s="639"/>
      <c r="BC38" s="639"/>
      <c r="BD38" s="657"/>
      <c r="BE38" s="657"/>
      <c r="BF38" s="681"/>
      <c r="BG38" s="671" t="s">
        <v>342</v>
      </c>
      <c r="BH38" s="672"/>
      <c r="BI38" s="672"/>
      <c r="BJ38" s="672"/>
      <c r="BK38" s="672"/>
      <c r="BL38" s="672"/>
      <c r="BM38" s="672"/>
      <c r="BN38" s="672"/>
      <c r="BO38" s="672"/>
      <c r="BP38" s="672"/>
      <c r="BQ38" s="672"/>
      <c r="BR38" s="672"/>
      <c r="BS38" s="672"/>
      <c r="BT38" s="672"/>
      <c r="BU38" s="673"/>
      <c r="BV38" s="638">
        <v>8474</v>
      </c>
      <c r="BW38" s="639"/>
      <c r="BX38" s="639"/>
      <c r="BY38" s="639"/>
      <c r="BZ38" s="639"/>
      <c r="CA38" s="639"/>
      <c r="CB38" s="682"/>
      <c r="CD38" s="671" t="s">
        <v>343</v>
      </c>
      <c r="CE38" s="672"/>
      <c r="CF38" s="672"/>
      <c r="CG38" s="672"/>
      <c r="CH38" s="672"/>
      <c r="CI38" s="672"/>
      <c r="CJ38" s="672"/>
      <c r="CK38" s="672"/>
      <c r="CL38" s="672"/>
      <c r="CM38" s="672"/>
      <c r="CN38" s="672"/>
      <c r="CO38" s="672"/>
      <c r="CP38" s="672"/>
      <c r="CQ38" s="673"/>
      <c r="CR38" s="638">
        <v>2958434</v>
      </c>
      <c r="CS38" s="639"/>
      <c r="CT38" s="639"/>
      <c r="CU38" s="639"/>
      <c r="CV38" s="639"/>
      <c r="CW38" s="639"/>
      <c r="CX38" s="639"/>
      <c r="CY38" s="640"/>
      <c r="CZ38" s="641">
        <v>8.8000000000000007</v>
      </c>
      <c r="DA38" s="659"/>
      <c r="DB38" s="659"/>
      <c r="DC38" s="660"/>
      <c r="DD38" s="644">
        <v>2480230</v>
      </c>
      <c r="DE38" s="639"/>
      <c r="DF38" s="639"/>
      <c r="DG38" s="639"/>
      <c r="DH38" s="639"/>
      <c r="DI38" s="639"/>
      <c r="DJ38" s="639"/>
      <c r="DK38" s="640"/>
      <c r="DL38" s="644">
        <v>2199639</v>
      </c>
      <c r="DM38" s="639"/>
      <c r="DN38" s="639"/>
      <c r="DO38" s="639"/>
      <c r="DP38" s="639"/>
      <c r="DQ38" s="639"/>
      <c r="DR38" s="639"/>
      <c r="DS38" s="639"/>
      <c r="DT38" s="639"/>
      <c r="DU38" s="639"/>
      <c r="DV38" s="640"/>
      <c r="DW38" s="641">
        <v>12.8</v>
      </c>
      <c r="DX38" s="659"/>
      <c r="DY38" s="659"/>
      <c r="DZ38" s="659"/>
      <c r="EA38" s="659"/>
      <c r="EB38" s="659"/>
      <c r="EC38" s="674"/>
    </row>
    <row r="39" spans="2:133" ht="11.25" customHeight="1" x14ac:dyDescent="0.15">
      <c r="B39" s="635" t="s">
        <v>344</v>
      </c>
      <c r="C39" s="636"/>
      <c r="D39" s="636"/>
      <c r="E39" s="636"/>
      <c r="F39" s="636"/>
      <c r="G39" s="636"/>
      <c r="H39" s="636"/>
      <c r="I39" s="636"/>
      <c r="J39" s="636"/>
      <c r="K39" s="636"/>
      <c r="L39" s="636"/>
      <c r="M39" s="636"/>
      <c r="N39" s="636"/>
      <c r="O39" s="636"/>
      <c r="P39" s="636"/>
      <c r="Q39" s="637"/>
      <c r="R39" s="638">
        <v>6227100</v>
      </c>
      <c r="S39" s="639"/>
      <c r="T39" s="639"/>
      <c r="U39" s="639"/>
      <c r="V39" s="639"/>
      <c r="W39" s="639"/>
      <c r="X39" s="639"/>
      <c r="Y39" s="640"/>
      <c r="Z39" s="675">
        <v>17.5</v>
      </c>
      <c r="AA39" s="675"/>
      <c r="AB39" s="675"/>
      <c r="AC39" s="675"/>
      <c r="AD39" s="676" t="s">
        <v>237</v>
      </c>
      <c r="AE39" s="676"/>
      <c r="AF39" s="676"/>
      <c r="AG39" s="676"/>
      <c r="AH39" s="676"/>
      <c r="AI39" s="676"/>
      <c r="AJ39" s="676"/>
      <c r="AK39" s="676"/>
      <c r="AL39" s="641" t="s">
        <v>237</v>
      </c>
      <c r="AM39" s="642"/>
      <c r="AN39" s="642"/>
      <c r="AO39" s="677"/>
      <c r="AQ39" s="678" t="s">
        <v>345</v>
      </c>
      <c r="AR39" s="679"/>
      <c r="AS39" s="679"/>
      <c r="AT39" s="679"/>
      <c r="AU39" s="679"/>
      <c r="AV39" s="679"/>
      <c r="AW39" s="679"/>
      <c r="AX39" s="679"/>
      <c r="AY39" s="680"/>
      <c r="AZ39" s="638">
        <v>57496</v>
      </c>
      <c r="BA39" s="639"/>
      <c r="BB39" s="639"/>
      <c r="BC39" s="639"/>
      <c r="BD39" s="657"/>
      <c r="BE39" s="657"/>
      <c r="BF39" s="681"/>
      <c r="BG39" s="671" t="s">
        <v>346</v>
      </c>
      <c r="BH39" s="672"/>
      <c r="BI39" s="672"/>
      <c r="BJ39" s="672"/>
      <c r="BK39" s="672"/>
      <c r="BL39" s="672"/>
      <c r="BM39" s="672"/>
      <c r="BN39" s="672"/>
      <c r="BO39" s="672"/>
      <c r="BP39" s="672"/>
      <c r="BQ39" s="672"/>
      <c r="BR39" s="672"/>
      <c r="BS39" s="672"/>
      <c r="BT39" s="672"/>
      <c r="BU39" s="673"/>
      <c r="BV39" s="638">
        <v>16079</v>
      </c>
      <c r="BW39" s="639"/>
      <c r="BX39" s="639"/>
      <c r="BY39" s="639"/>
      <c r="BZ39" s="639"/>
      <c r="CA39" s="639"/>
      <c r="CB39" s="682"/>
      <c r="CD39" s="671" t="s">
        <v>347</v>
      </c>
      <c r="CE39" s="672"/>
      <c r="CF39" s="672"/>
      <c r="CG39" s="672"/>
      <c r="CH39" s="672"/>
      <c r="CI39" s="672"/>
      <c r="CJ39" s="672"/>
      <c r="CK39" s="672"/>
      <c r="CL39" s="672"/>
      <c r="CM39" s="672"/>
      <c r="CN39" s="672"/>
      <c r="CO39" s="672"/>
      <c r="CP39" s="672"/>
      <c r="CQ39" s="673"/>
      <c r="CR39" s="638">
        <v>876913</v>
      </c>
      <c r="CS39" s="657"/>
      <c r="CT39" s="657"/>
      <c r="CU39" s="657"/>
      <c r="CV39" s="657"/>
      <c r="CW39" s="657"/>
      <c r="CX39" s="657"/>
      <c r="CY39" s="658"/>
      <c r="CZ39" s="641">
        <v>2.6</v>
      </c>
      <c r="DA39" s="659"/>
      <c r="DB39" s="659"/>
      <c r="DC39" s="660"/>
      <c r="DD39" s="644">
        <v>405098</v>
      </c>
      <c r="DE39" s="657"/>
      <c r="DF39" s="657"/>
      <c r="DG39" s="657"/>
      <c r="DH39" s="657"/>
      <c r="DI39" s="657"/>
      <c r="DJ39" s="657"/>
      <c r="DK39" s="658"/>
      <c r="DL39" s="644" t="s">
        <v>231</v>
      </c>
      <c r="DM39" s="657"/>
      <c r="DN39" s="657"/>
      <c r="DO39" s="657"/>
      <c r="DP39" s="657"/>
      <c r="DQ39" s="657"/>
      <c r="DR39" s="657"/>
      <c r="DS39" s="657"/>
      <c r="DT39" s="657"/>
      <c r="DU39" s="657"/>
      <c r="DV39" s="658"/>
      <c r="DW39" s="641" t="s">
        <v>231</v>
      </c>
      <c r="DX39" s="659"/>
      <c r="DY39" s="659"/>
      <c r="DZ39" s="659"/>
      <c r="EA39" s="659"/>
      <c r="EB39" s="659"/>
      <c r="EC39" s="674"/>
    </row>
    <row r="40" spans="2:133" ht="11.25" customHeight="1" x14ac:dyDescent="0.15">
      <c r="B40" s="635" t="s">
        <v>348</v>
      </c>
      <c r="C40" s="636"/>
      <c r="D40" s="636"/>
      <c r="E40" s="636"/>
      <c r="F40" s="636"/>
      <c r="G40" s="636"/>
      <c r="H40" s="636"/>
      <c r="I40" s="636"/>
      <c r="J40" s="636"/>
      <c r="K40" s="636"/>
      <c r="L40" s="636"/>
      <c r="M40" s="636"/>
      <c r="N40" s="636"/>
      <c r="O40" s="636"/>
      <c r="P40" s="636"/>
      <c r="Q40" s="637"/>
      <c r="R40" s="638" t="s">
        <v>231</v>
      </c>
      <c r="S40" s="639"/>
      <c r="T40" s="639"/>
      <c r="U40" s="639"/>
      <c r="V40" s="639"/>
      <c r="W40" s="639"/>
      <c r="X40" s="639"/>
      <c r="Y40" s="640"/>
      <c r="Z40" s="675" t="s">
        <v>231</v>
      </c>
      <c r="AA40" s="675"/>
      <c r="AB40" s="675"/>
      <c r="AC40" s="675"/>
      <c r="AD40" s="676" t="s">
        <v>231</v>
      </c>
      <c r="AE40" s="676"/>
      <c r="AF40" s="676"/>
      <c r="AG40" s="676"/>
      <c r="AH40" s="676"/>
      <c r="AI40" s="676"/>
      <c r="AJ40" s="676"/>
      <c r="AK40" s="676"/>
      <c r="AL40" s="641" t="s">
        <v>231</v>
      </c>
      <c r="AM40" s="642"/>
      <c r="AN40" s="642"/>
      <c r="AO40" s="677"/>
      <c r="AQ40" s="678" t="s">
        <v>349</v>
      </c>
      <c r="AR40" s="679"/>
      <c r="AS40" s="679"/>
      <c r="AT40" s="679"/>
      <c r="AU40" s="679"/>
      <c r="AV40" s="679"/>
      <c r="AW40" s="679"/>
      <c r="AX40" s="679"/>
      <c r="AY40" s="680"/>
      <c r="AZ40" s="638">
        <v>21234</v>
      </c>
      <c r="BA40" s="639"/>
      <c r="BB40" s="639"/>
      <c r="BC40" s="639"/>
      <c r="BD40" s="657"/>
      <c r="BE40" s="657"/>
      <c r="BF40" s="681"/>
      <c r="BG40" s="683" t="s">
        <v>350</v>
      </c>
      <c r="BH40" s="684"/>
      <c r="BI40" s="684"/>
      <c r="BJ40" s="684"/>
      <c r="BK40" s="684"/>
      <c r="BL40" s="234"/>
      <c r="BM40" s="672" t="s">
        <v>351</v>
      </c>
      <c r="BN40" s="672"/>
      <c r="BO40" s="672"/>
      <c r="BP40" s="672"/>
      <c r="BQ40" s="672"/>
      <c r="BR40" s="672"/>
      <c r="BS40" s="672"/>
      <c r="BT40" s="672"/>
      <c r="BU40" s="673"/>
      <c r="BV40" s="638">
        <v>101</v>
      </c>
      <c r="BW40" s="639"/>
      <c r="BX40" s="639"/>
      <c r="BY40" s="639"/>
      <c r="BZ40" s="639"/>
      <c r="CA40" s="639"/>
      <c r="CB40" s="682"/>
      <c r="CD40" s="671" t="s">
        <v>352</v>
      </c>
      <c r="CE40" s="672"/>
      <c r="CF40" s="672"/>
      <c r="CG40" s="672"/>
      <c r="CH40" s="672"/>
      <c r="CI40" s="672"/>
      <c r="CJ40" s="672"/>
      <c r="CK40" s="672"/>
      <c r="CL40" s="672"/>
      <c r="CM40" s="672"/>
      <c r="CN40" s="672"/>
      <c r="CO40" s="672"/>
      <c r="CP40" s="672"/>
      <c r="CQ40" s="673"/>
      <c r="CR40" s="638">
        <v>75000</v>
      </c>
      <c r="CS40" s="639"/>
      <c r="CT40" s="639"/>
      <c r="CU40" s="639"/>
      <c r="CV40" s="639"/>
      <c r="CW40" s="639"/>
      <c r="CX40" s="639"/>
      <c r="CY40" s="640"/>
      <c r="CZ40" s="641">
        <v>0.2</v>
      </c>
      <c r="DA40" s="659"/>
      <c r="DB40" s="659"/>
      <c r="DC40" s="660"/>
      <c r="DD40" s="644" t="s">
        <v>231</v>
      </c>
      <c r="DE40" s="639"/>
      <c r="DF40" s="639"/>
      <c r="DG40" s="639"/>
      <c r="DH40" s="639"/>
      <c r="DI40" s="639"/>
      <c r="DJ40" s="639"/>
      <c r="DK40" s="640"/>
      <c r="DL40" s="644" t="s">
        <v>237</v>
      </c>
      <c r="DM40" s="639"/>
      <c r="DN40" s="639"/>
      <c r="DO40" s="639"/>
      <c r="DP40" s="639"/>
      <c r="DQ40" s="639"/>
      <c r="DR40" s="639"/>
      <c r="DS40" s="639"/>
      <c r="DT40" s="639"/>
      <c r="DU40" s="639"/>
      <c r="DV40" s="640"/>
      <c r="DW40" s="641" t="s">
        <v>231</v>
      </c>
      <c r="DX40" s="659"/>
      <c r="DY40" s="659"/>
      <c r="DZ40" s="659"/>
      <c r="EA40" s="659"/>
      <c r="EB40" s="659"/>
      <c r="EC40" s="674"/>
    </row>
    <row r="41" spans="2:133" ht="11.25" customHeight="1" x14ac:dyDescent="0.15">
      <c r="B41" s="635" t="s">
        <v>353</v>
      </c>
      <c r="C41" s="636"/>
      <c r="D41" s="636"/>
      <c r="E41" s="636"/>
      <c r="F41" s="636"/>
      <c r="G41" s="636"/>
      <c r="H41" s="636"/>
      <c r="I41" s="636"/>
      <c r="J41" s="636"/>
      <c r="K41" s="636"/>
      <c r="L41" s="636"/>
      <c r="M41" s="636"/>
      <c r="N41" s="636"/>
      <c r="O41" s="636"/>
      <c r="P41" s="636"/>
      <c r="Q41" s="637"/>
      <c r="R41" s="638">
        <v>499200</v>
      </c>
      <c r="S41" s="639"/>
      <c r="T41" s="639"/>
      <c r="U41" s="639"/>
      <c r="V41" s="639"/>
      <c r="W41" s="639"/>
      <c r="X41" s="639"/>
      <c r="Y41" s="640"/>
      <c r="Z41" s="675">
        <v>1.4</v>
      </c>
      <c r="AA41" s="675"/>
      <c r="AB41" s="675"/>
      <c r="AC41" s="675"/>
      <c r="AD41" s="676" t="s">
        <v>231</v>
      </c>
      <c r="AE41" s="676"/>
      <c r="AF41" s="676"/>
      <c r="AG41" s="676"/>
      <c r="AH41" s="676"/>
      <c r="AI41" s="676"/>
      <c r="AJ41" s="676"/>
      <c r="AK41" s="676"/>
      <c r="AL41" s="641" t="s">
        <v>147</v>
      </c>
      <c r="AM41" s="642"/>
      <c r="AN41" s="642"/>
      <c r="AO41" s="677"/>
      <c r="AQ41" s="678" t="s">
        <v>354</v>
      </c>
      <c r="AR41" s="679"/>
      <c r="AS41" s="679"/>
      <c r="AT41" s="679"/>
      <c r="AU41" s="679"/>
      <c r="AV41" s="679"/>
      <c r="AW41" s="679"/>
      <c r="AX41" s="679"/>
      <c r="AY41" s="680"/>
      <c r="AZ41" s="638">
        <v>613723</v>
      </c>
      <c r="BA41" s="639"/>
      <c r="BB41" s="639"/>
      <c r="BC41" s="639"/>
      <c r="BD41" s="657"/>
      <c r="BE41" s="657"/>
      <c r="BF41" s="681"/>
      <c r="BG41" s="683"/>
      <c r="BH41" s="684"/>
      <c r="BI41" s="684"/>
      <c r="BJ41" s="684"/>
      <c r="BK41" s="684"/>
      <c r="BL41" s="234"/>
      <c r="BM41" s="672" t="s">
        <v>355</v>
      </c>
      <c r="BN41" s="672"/>
      <c r="BO41" s="672"/>
      <c r="BP41" s="672"/>
      <c r="BQ41" s="672"/>
      <c r="BR41" s="672"/>
      <c r="BS41" s="672"/>
      <c r="BT41" s="672"/>
      <c r="BU41" s="673"/>
      <c r="BV41" s="638" t="s">
        <v>231</v>
      </c>
      <c r="BW41" s="639"/>
      <c r="BX41" s="639"/>
      <c r="BY41" s="639"/>
      <c r="BZ41" s="639"/>
      <c r="CA41" s="639"/>
      <c r="CB41" s="682"/>
      <c r="CD41" s="671" t="s">
        <v>356</v>
      </c>
      <c r="CE41" s="672"/>
      <c r="CF41" s="672"/>
      <c r="CG41" s="672"/>
      <c r="CH41" s="672"/>
      <c r="CI41" s="672"/>
      <c r="CJ41" s="672"/>
      <c r="CK41" s="672"/>
      <c r="CL41" s="672"/>
      <c r="CM41" s="672"/>
      <c r="CN41" s="672"/>
      <c r="CO41" s="672"/>
      <c r="CP41" s="672"/>
      <c r="CQ41" s="673"/>
      <c r="CR41" s="638" t="s">
        <v>249</v>
      </c>
      <c r="CS41" s="657"/>
      <c r="CT41" s="657"/>
      <c r="CU41" s="657"/>
      <c r="CV41" s="657"/>
      <c r="CW41" s="657"/>
      <c r="CX41" s="657"/>
      <c r="CY41" s="658"/>
      <c r="CZ41" s="641" t="s">
        <v>237</v>
      </c>
      <c r="DA41" s="659"/>
      <c r="DB41" s="659"/>
      <c r="DC41" s="660"/>
      <c r="DD41" s="644" t="s">
        <v>231</v>
      </c>
      <c r="DE41" s="657"/>
      <c r="DF41" s="657"/>
      <c r="DG41" s="657"/>
      <c r="DH41" s="657"/>
      <c r="DI41" s="657"/>
      <c r="DJ41" s="657"/>
      <c r="DK41" s="658"/>
      <c r="DL41" s="645"/>
      <c r="DM41" s="646"/>
      <c r="DN41" s="646"/>
      <c r="DO41" s="646"/>
      <c r="DP41" s="646"/>
      <c r="DQ41" s="646"/>
      <c r="DR41" s="646"/>
      <c r="DS41" s="646"/>
      <c r="DT41" s="646"/>
      <c r="DU41" s="646"/>
      <c r="DV41" s="647"/>
      <c r="DW41" s="648"/>
      <c r="DX41" s="649"/>
      <c r="DY41" s="649"/>
      <c r="DZ41" s="649"/>
      <c r="EA41" s="649"/>
      <c r="EB41" s="649"/>
      <c r="EC41" s="650"/>
    </row>
    <row r="42" spans="2:133" ht="11.25" customHeight="1" x14ac:dyDescent="0.15">
      <c r="B42" s="619" t="s">
        <v>357</v>
      </c>
      <c r="C42" s="620"/>
      <c r="D42" s="620"/>
      <c r="E42" s="620"/>
      <c r="F42" s="620"/>
      <c r="G42" s="620"/>
      <c r="H42" s="620"/>
      <c r="I42" s="620"/>
      <c r="J42" s="620"/>
      <c r="K42" s="620"/>
      <c r="L42" s="620"/>
      <c r="M42" s="620"/>
      <c r="N42" s="620"/>
      <c r="O42" s="620"/>
      <c r="P42" s="620"/>
      <c r="Q42" s="621"/>
      <c r="R42" s="622">
        <v>35665619</v>
      </c>
      <c r="S42" s="661"/>
      <c r="T42" s="661"/>
      <c r="U42" s="661"/>
      <c r="V42" s="661"/>
      <c r="W42" s="661"/>
      <c r="X42" s="661"/>
      <c r="Y42" s="663"/>
      <c r="Z42" s="664">
        <v>100</v>
      </c>
      <c r="AA42" s="664"/>
      <c r="AB42" s="664"/>
      <c r="AC42" s="664"/>
      <c r="AD42" s="665">
        <v>16711281</v>
      </c>
      <c r="AE42" s="665"/>
      <c r="AF42" s="665"/>
      <c r="AG42" s="665"/>
      <c r="AH42" s="665"/>
      <c r="AI42" s="665"/>
      <c r="AJ42" s="665"/>
      <c r="AK42" s="665"/>
      <c r="AL42" s="625">
        <v>100</v>
      </c>
      <c r="AM42" s="666"/>
      <c r="AN42" s="666"/>
      <c r="AO42" s="667"/>
      <c r="AQ42" s="668" t="s">
        <v>358</v>
      </c>
      <c r="AR42" s="669"/>
      <c r="AS42" s="669"/>
      <c r="AT42" s="669"/>
      <c r="AU42" s="669"/>
      <c r="AV42" s="669"/>
      <c r="AW42" s="669"/>
      <c r="AX42" s="669"/>
      <c r="AY42" s="670"/>
      <c r="AZ42" s="622">
        <v>1907690</v>
      </c>
      <c r="BA42" s="661"/>
      <c r="BB42" s="661"/>
      <c r="BC42" s="661"/>
      <c r="BD42" s="623"/>
      <c r="BE42" s="623"/>
      <c r="BF42" s="687"/>
      <c r="BG42" s="685"/>
      <c r="BH42" s="686"/>
      <c r="BI42" s="686"/>
      <c r="BJ42" s="686"/>
      <c r="BK42" s="686"/>
      <c r="BL42" s="235"/>
      <c r="BM42" s="688" t="s">
        <v>359</v>
      </c>
      <c r="BN42" s="688"/>
      <c r="BO42" s="688"/>
      <c r="BP42" s="688"/>
      <c r="BQ42" s="688"/>
      <c r="BR42" s="688"/>
      <c r="BS42" s="688"/>
      <c r="BT42" s="688"/>
      <c r="BU42" s="689"/>
      <c r="BV42" s="622">
        <v>358</v>
      </c>
      <c r="BW42" s="661"/>
      <c r="BX42" s="661"/>
      <c r="BY42" s="661"/>
      <c r="BZ42" s="661"/>
      <c r="CA42" s="661"/>
      <c r="CB42" s="662"/>
      <c r="CD42" s="635" t="s">
        <v>360</v>
      </c>
      <c r="CE42" s="636"/>
      <c r="CF42" s="636"/>
      <c r="CG42" s="636"/>
      <c r="CH42" s="636"/>
      <c r="CI42" s="636"/>
      <c r="CJ42" s="636"/>
      <c r="CK42" s="636"/>
      <c r="CL42" s="636"/>
      <c r="CM42" s="636"/>
      <c r="CN42" s="636"/>
      <c r="CO42" s="636"/>
      <c r="CP42" s="636"/>
      <c r="CQ42" s="637"/>
      <c r="CR42" s="638">
        <v>7281623</v>
      </c>
      <c r="CS42" s="639"/>
      <c r="CT42" s="639"/>
      <c r="CU42" s="639"/>
      <c r="CV42" s="639"/>
      <c r="CW42" s="639"/>
      <c r="CX42" s="639"/>
      <c r="CY42" s="640"/>
      <c r="CZ42" s="641">
        <v>21.6</v>
      </c>
      <c r="DA42" s="642"/>
      <c r="DB42" s="642"/>
      <c r="DC42" s="643"/>
      <c r="DD42" s="644">
        <v>1078741</v>
      </c>
      <c r="DE42" s="639"/>
      <c r="DF42" s="639"/>
      <c r="DG42" s="639"/>
      <c r="DH42" s="639"/>
      <c r="DI42" s="639"/>
      <c r="DJ42" s="639"/>
      <c r="DK42" s="640"/>
      <c r="DL42" s="645"/>
      <c r="DM42" s="646"/>
      <c r="DN42" s="646"/>
      <c r="DO42" s="646"/>
      <c r="DP42" s="646"/>
      <c r="DQ42" s="646"/>
      <c r="DR42" s="646"/>
      <c r="DS42" s="646"/>
      <c r="DT42" s="646"/>
      <c r="DU42" s="646"/>
      <c r="DV42" s="647"/>
      <c r="DW42" s="648"/>
      <c r="DX42" s="649"/>
      <c r="DY42" s="649"/>
      <c r="DZ42" s="649"/>
      <c r="EA42" s="649"/>
      <c r="EB42" s="649"/>
      <c r="EC42" s="650"/>
    </row>
    <row r="43" spans="2:133" ht="11.25" customHeight="1" x14ac:dyDescent="0.15">
      <c r="BV43" s="236"/>
      <c r="BW43" s="236"/>
      <c r="BX43" s="236"/>
      <c r="BY43" s="236"/>
      <c r="BZ43" s="236"/>
      <c r="CA43" s="236"/>
      <c r="CB43" s="236"/>
      <c r="CD43" s="635" t="s">
        <v>361</v>
      </c>
      <c r="CE43" s="636"/>
      <c r="CF43" s="636"/>
      <c r="CG43" s="636"/>
      <c r="CH43" s="636"/>
      <c r="CI43" s="636"/>
      <c r="CJ43" s="636"/>
      <c r="CK43" s="636"/>
      <c r="CL43" s="636"/>
      <c r="CM43" s="636"/>
      <c r="CN43" s="636"/>
      <c r="CO43" s="636"/>
      <c r="CP43" s="636"/>
      <c r="CQ43" s="637"/>
      <c r="CR43" s="638">
        <v>95273</v>
      </c>
      <c r="CS43" s="657"/>
      <c r="CT43" s="657"/>
      <c r="CU43" s="657"/>
      <c r="CV43" s="657"/>
      <c r="CW43" s="657"/>
      <c r="CX43" s="657"/>
      <c r="CY43" s="658"/>
      <c r="CZ43" s="641">
        <v>0.3</v>
      </c>
      <c r="DA43" s="659"/>
      <c r="DB43" s="659"/>
      <c r="DC43" s="660"/>
      <c r="DD43" s="644">
        <v>95273</v>
      </c>
      <c r="DE43" s="657"/>
      <c r="DF43" s="657"/>
      <c r="DG43" s="657"/>
      <c r="DH43" s="657"/>
      <c r="DI43" s="657"/>
      <c r="DJ43" s="657"/>
      <c r="DK43" s="658"/>
      <c r="DL43" s="645"/>
      <c r="DM43" s="646"/>
      <c r="DN43" s="646"/>
      <c r="DO43" s="646"/>
      <c r="DP43" s="646"/>
      <c r="DQ43" s="646"/>
      <c r="DR43" s="646"/>
      <c r="DS43" s="646"/>
      <c r="DT43" s="646"/>
      <c r="DU43" s="646"/>
      <c r="DV43" s="647"/>
      <c r="DW43" s="648"/>
      <c r="DX43" s="649"/>
      <c r="DY43" s="649"/>
      <c r="DZ43" s="649"/>
      <c r="EA43" s="649"/>
      <c r="EB43" s="649"/>
      <c r="EC43" s="650"/>
    </row>
    <row r="44" spans="2:133" ht="11.25" customHeight="1" x14ac:dyDescent="0.15">
      <c r="CD44" s="651" t="s">
        <v>309</v>
      </c>
      <c r="CE44" s="652"/>
      <c r="CF44" s="635" t="s">
        <v>362</v>
      </c>
      <c r="CG44" s="636"/>
      <c r="CH44" s="636"/>
      <c r="CI44" s="636"/>
      <c r="CJ44" s="636"/>
      <c r="CK44" s="636"/>
      <c r="CL44" s="636"/>
      <c r="CM44" s="636"/>
      <c r="CN44" s="636"/>
      <c r="CO44" s="636"/>
      <c r="CP44" s="636"/>
      <c r="CQ44" s="637"/>
      <c r="CR44" s="638">
        <v>7029582</v>
      </c>
      <c r="CS44" s="639"/>
      <c r="CT44" s="639"/>
      <c r="CU44" s="639"/>
      <c r="CV44" s="639"/>
      <c r="CW44" s="639"/>
      <c r="CX44" s="639"/>
      <c r="CY44" s="640"/>
      <c r="CZ44" s="641">
        <v>20.8</v>
      </c>
      <c r="DA44" s="642"/>
      <c r="DB44" s="642"/>
      <c r="DC44" s="643"/>
      <c r="DD44" s="644">
        <v>1054145</v>
      </c>
      <c r="DE44" s="639"/>
      <c r="DF44" s="639"/>
      <c r="DG44" s="639"/>
      <c r="DH44" s="639"/>
      <c r="DI44" s="639"/>
      <c r="DJ44" s="639"/>
      <c r="DK44" s="640"/>
      <c r="DL44" s="645"/>
      <c r="DM44" s="646"/>
      <c r="DN44" s="646"/>
      <c r="DO44" s="646"/>
      <c r="DP44" s="646"/>
      <c r="DQ44" s="646"/>
      <c r="DR44" s="646"/>
      <c r="DS44" s="646"/>
      <c r="DT44" s="646"/>
      <c r="DU44" s="646"/>
      <c r="DV44" s="647"/>
      <c r="DW44" s="648"/>
      <c r="DX44" s="649"/>
      <c r="DY44" s="649"/>
      <c r="DZ44" s="649"/>
      <c r="EA44" s="649"/>
      <c r="EB44" s="649"/>
      <c r="EC44" s="650"/>
    </row>
    <row r="45" spans="2:133" ht="11.25" customHeight="1" x14ac:dyDescent="0.15">
      <c r="CD45" s="653"/>
      <c r="CE45" s="654"/>
      <c r="CF45" s="635" t="s">
        <v>363</v>
      </c>
      <c r="CG45" s="636"/>
      <c r="CH45" s="636"/>
      <c r="CI45" s="636"/>
      <c r="CJ45" s="636"/>
      <c r="CK45" s="636"/>
      <c r="CL45" s="636"/>
      <c r="CM45" s="636"/>
      <c r="CN45" s="636"/>
      <c r="CO45" s="636"/>
      <c r="CP45" s="636"/>
      <c r="CQ45" s="637"/>
      <c r="CR45" s="638">
        <v>2266039</v>
      </c>
      <c r="CS45" s="657"/>
      <c r="CT45" s="657"/>
      <c r="CU45" s="657"/>
      <c r="CV45" s="657"/>
      <c r="CW45" s="657"/>
      <c r="CX45" s="657"/>
      <c r="CY45" s="658"/>
      <c r="CZ45" s="641">
        <v>6.7</v>
      </c>
      <c r="DA45" s="659"/>
      <c r="DB45" s="659"/>
      <c r="DC45" s="660"/>
      <c r="DD45" s="644">
        <v>124876</v>
      </c>
      <c r="DE45" s="657"/>
      <c r="DF45" s="657"/>
      <c r="DG45" s="657"/>
      <c r="DH45" s="657"/>
      <c r="DI45" s="657"/>
      <c r="DJ45" s="657"/>
      <c r="DK45" s="658"/>
      <c r="DL45" s="645"/>
      <c r="DM45" s="646"/>
      <c r="DN45" s="646"/>
      <c r="DO45" s="646"/>
      <c r="DP45" s="646"/>
      <c r="DQ45" s="646"/>
      <c r="DR45" s="646"/>
      <c r="DS45" s="646"/>
      <c r="DT45" s="646"/>
      <c r="DU45" s="646"/>
      <c r="DV45" s="647"/>
      <c r="DW45" s="648"/>
      <c r="DX45" s="649"/>
      <c r="DY45" s="649"/>
      <c r="DZ45" s="649"/>
      <c r="EA45" s="649"/>
      <c r="EB45" s="649"/>
      <c r="EC45" s="650"/>
    </row>
    <row r="46" spans="2:133" ht="11.25" customHeight="1" x14ac:dyDescent="0.15">
      <c r="B46" s="228" t="s">
        <v>364</v>
      </c>
      <c r="C46" s="228"/>
      <c r="D46" s="228"/>
      <c r="E46" s="228"/>
      <c r="F46" s="228"/>
      <c r="G46" s="228"/>
      <c r="H46" s="228"/>
      <c r="I46" s="228"/>
      <c r="J46" s="228"/>
      <c r="K46" s="228"/>
      <c r="L46" s="228"/>
      <c r="M46" s="228"/>
      <c r="N46" s="228"/>
      <c r="O46" s="228"/>
      <c r="P46" s="228"/>
      <c r="Q46" s="228"/>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CD46" s="653"/>
      <c r="CE46" s="654"/>
      <c r="CF46" s="635" t="s">
        <v>365</v>
      </c>
      <c r="CG46" s="636"/>
      <c r="CH46" s="636"/>
      <c r="CI46" s="636"/>
      <c r="CJ46" s="636"/>
      <c r="CK46" s="636"/>
      <c r="CL46" s="636"/>
      <c r="CM46" s="636"/>
      <c r="CN46" s="636"/>
      <c r="CO46" s="636"/>
      <c r="CP46" s="636"/>
      <c r="CQ46" s="637"/>
      <c r="CR46" s="638">
        <v>4457750</v>
      </c>
      <c r="CS46" s="639"/>
      <c r="CT46" s="639"/>
      <c r="CU46" s="639"/>
      <c r="CV46" s="639"/>
      <c r="CW46" s="639"/>
      <c r="CX46" s="639"/>
      <c r="CY46" s="640"/>
      <c r="CZ46" s="641">
        <v>13.2</v>
      </c>
      <c r="DA46" s="642"/>
      <c r="DB46" s="642"/>
      <c r="DC46" s="643"/>
      <c r="DD46" s="644">
        <v>904738</v>
      </c>
      <c r="DE46" s="639"/>
      <c r="DF46" s="639"/>
      <c r="DG46" s="639"/>
      <c r="DH46" s="639"/>
      <c r="DI46" s="639"/>
      <c r="DJ46" s="639"/>
      <c r="DK46" s="640"/>
      <c r="DL46" s="645"/>
      <c r="DM46" s="646"/>
      <c r="DN46" s="646"/>
      <c r="DO46" s="646"/>
      <c r="DP46" s="646"/>
      <c r="DQ46" s="646"/>
      <c r="DR46" s="646"/>
      <c r="DS46" s="646"/>
      <c r="DT46" s="646"/>
      <c r="DU46" s="646"/>
      <c r="DV46" s="647"/>
      <c r="DW46" s="648"/>
      <c r="DX46" s="649"/>
      <c r="DY46" s="649"/>
      <c r="DZ46" s="649"/>
      <c r="EA46" s="649"/>
      <c r="EB46" s="649"/>
      <c r="EC46" s="650"/>
    </row>
    <row r="47" spans="2:133" ht="11.25" customHeight="1" x14ac:dyDescent="0.15">
      <c r="B47" s="238" t="s">
        <v>366</v>
      </c>
      <c r="C47" s="228"/>
      <c r="D47" s="228"/>
      <c r="E47" s="228"/>
      <c r="F47" s="228"/>
      <c r="G47" s="228"/>
      <c r="H47" s="228"/>
      <c r="I47" s="228"/>
      <c r="J47" s="228"/>
      <c r="K47" s="228"/>
      <c r="L47" s="228"/>
      <c r="M47" s="228"/>
      <c r="N47" s="228"/>
      <c r="O47" s="228"/>
      <c r="P47" s="228"/>
      <c r="Q47" s="228"/>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653"/>
      <c r="CE47" s="654"/>
      <c r="CF47" s="635" t="s">
        <v>367</v>
      </c>
      <c r="CG47" s="636"/>
      <c r="CH47" s="636"/>
      <c r="CI47" s="636"/>
      <c r="CJ47" s="636"/>
      <c r="CK47" s="636"/>
      <c r="CL47" s="636"/>
      <c r="CM47" s="636"/>
      <c r="CN47" s="636"/>
      <c r="CO47" s="636"/>
      <c r="CP47" s="636"/>
      <c r="CQ47" s="637"/>
      <c r="CR47" s="638">
        <v>252041</v>
      </c>
      <c r="CS47" s="657"/>
      <c r="CT47" s="657"/>
      <c r="CU47" s="657"/>
      <c r="CV47" s="657"/>
      <c r="CW47" s="657"/>
      <c r="CX47" s="657"/>
      <c r="CY47" s="658"/>
      <c r="CZ47" s="641">
        <v>0.7</v>
      </c>
      <c r="DA47" s="659"/>
      <c r="DB47" s="659"/>
      <c r="DC47" s="660"/>
      <c r="DD47" s="644">
        <v>24596</v>
      </c>
      <c r="DE47" s="657"/>
      <c r="DF47" s="657"/>
      <c r="DG47" s="657"/>
      <c r="DH47" s="657"/>
      <c r="DI47" s="657"/>
      <c r="DJ47" s="657"/>
      <c r="DK47" s="658"/>
      <c r="DL47" s="645"/>
      <c r="DM47" s="646"/>
      <c r="DN47" s="646"/>
      <c r="DO47" s="646"/>
      <c r="DP47" s="646"/>
      <c r="DQ47" s="646"/>
      <c r="DR47" s="646"/>
      <c r="DS47" s="646"/>
      <c r="DT47" s="646"/>
      <c r="DU47" s="646"/>
      <c r="DV47" s="647"/>
      <c r="DW47" s="648"/>
      <c r="DX47" s="649"/>
      <c r="DY47" s="649"/>
      <c r="DZ47" s="649"/>
      <c r="EA47" s="649"/>
      <c r="EB47" s="649"/>
      <c r="EC47" s="650"/>
    </row>
    <row r="48" spans="2:133" x14ac:dyDescent="0.15">
      <c r="B48" s="239" t="s">
        <v>368</v>
      </c>
      <c r="CD48" s="655"/>
      <c r="CE48" s="656"/>
      <c r="CF48" s="635" t="s">
        <v>369</v>
      </c>
      <c r="CG48" s="636"/>
      <c r="CH48" s="636"/>
      <c r="CI48" s="636"/>
      <c r="CJ48" s="636"/>
      <c r="CK48" s="636"/>
      <c r="CL48" s="636"/>
      <c r="CM48" s="636"/>
      <c r="CN48" s="636"/>
      <c r="CO48" s="636"/>
      <c r="CP48" s="636"/>
      <c r="CQ48" s="637"/>
      <c r="CR48" s="638" t="s">
        <v>231</v>
      </c>
      <c r="CS48" s="639"/>
      <c r="CT48" s="639"/>
      <c r="CU48" s="639"/>
      <c r="CV48" s="639"/>
      <c r="CW48" s="639"/>
      <c r="CX48" s="639"/>
      <c r="CY48" s="640"/>
      <c r="CZ48" s="641" t="s">
        <v>237</v>
      </c>
      <c r="DA48" s="642"/>
      <c r="DB48" s="642"/>
      <c r="DC48" s="643"/>
      <c r="DD48" s="644" t="s">
        <v>237</v>
      </c>
      <c r="DE48" s="639"/>
      <c r="DF48" s="639"/>
      <c r="DG48" s="639"/>
      <c r="DH48" s="639"/>
      <c r="DI48" s="639"/>
      <c r="DJ48" s="639"/>
      <c r="DK48" s="640"/>
      <c r="DL48" s="645"/>
      <c r="DM48" s="646"/>
      <c r="DN48" s="646"/>
      <c r="DO48" s="646"/>
      <c r="DP48" s="646"/>
      <c r="DQ48" s="646"/>
      <c r="DR48" s="646"/>
      <c r="DS48" s="646"/>
      <c r="DT48" s="646"/>
      <c r="DU48" s="646"/>
      <c r="DV48" s="647"/>
      <c r="DW48" s="648"/>
      <c r="DX48" s="649"/>
      <c r="DY48" s="649"/>
      <c r="DZ48" s="649"/>
      <c r="EA48" s="649"/>
      <c r="EB48" s="649"/>
      <c r="EC48" s="650"/>
    </row>
    <row r="49" spans="82:133" ht="11.25" customHeight="1" x14ac:dyDescent="0.15">
      <c r="CD49" s="619" t="s">
        <v>370</v>
      </c>
      <c r="CE49" s="620"/>
      <c r="CF49" s="620"/>
      <c r="CG49" s="620"/>
      <c r="CH49" s="620"/>
      <c r="CI49" s="620"/>
      <c r="CJ49" s="620"/>
      <c r="CK49" s="620"/>
      <c r="CL49" s="620"/>
      <c r="CM49" s="620"/>
      <c r="CN49" s="620"/>
      <c r="CO49" s="620"/>
      <c r="CP49" s="620"/>
      <c r="CQ49" s="621"/>
      <c r="CR49" s="622">
        <v>33745617</v>
      </c>
      <c r="CS49" s="623"/>
      <c r="CT49" s="623"/>
      <c r="CU49" s="623"/>
      <c r="CV49" s="623"/>
      <c r="CW49" s="623"/>
      <c r="CX49" s="623"/>
      <c r="CY49" s="624"/>
      <c r="CZ49" s="625">
        <v>100</v>
      </c>
      <c r="DA49" s="626"/>
      <c r="DB49" s="626"/>
      <c r="DC49" s="627"/>
      <c r="DD49" s="628">
        <v>19724739</v>
      </c>
      <c r="DE49" s="623"/>
      <c r="DF49" s="623"/>
      <c r="DG49" s="623"/>
      <c r="DH49" s="623"/>
      <c r="DI49" s="623"/>
      <c r="DJ49" s="623"/>
      <c r="DK49" s="624"/>
      <c r="DL49" s="629"/>
      <c r="DM49" s="630"/>
      <c r="DN49" s="630"/>
      <c r="DO49" s="630"/>
      <c r="DP49" s="630"/>
      <c r="DQ49" s="630"/>
      <c r="DR49" s="630"/>
      <c r="DS49" s="630"/>
      <c r="DT49" s="630"/>
      <c r="DU49" s="630"/>
      <c r="DV49" s="631"/>
      <c r="DW49" s="632"/>
      <c r="DX49" s="633"/>
      <c r="DY49" s="633"/>
      <c r="DZ49" s="633"/>
      <c r="EA49" s="633"/>
      <c r="EB49" s="633"/>
      <c r="EC49" s="634"/>
    </row>
  </sheetData>
  <sheetProtection algorithmName="SHA-512" hashValue="s7i2skqkaGatauuE0nKghkAaCGFaedwSCfrg9qgeLXuM+RZJToztsRue8NiuJVXFwYGcsCtfvmLDjdR759xUBA==" saltValue="WTKM1sEH+DeMVMBSjkVch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8" scale="9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8" customWidth="1"/>
    <col min="131" max="131" width="1.625" style="288" customWidth="1"/>
    <col min="132" max="16384" width="9" style="288" hidden="1"/>
  </cols>
  <sheetData>
    <row r="1" spans="1:131" s="246" customFormat="1" ht="11.25" customHeight="1" thickBot="1" x14ac:dyDescent="0.2">
      <c r="A1" s="241"/>
      <c r="B1" s="241"/>
      <c r="C1" s="241"/>
      <c r="D1" s="241"/>
      <c r="E1" s="241"/>
      <c r="F1" s="241"/>
      <c r="G1" s="241"/>
      <c r="H1" s="241"/>
      <c r="I1" s="241"/>
      <c r="J1" s="241"/>
      <c r="K1" s="241"/>
      <c r="L1" s="241"/>
      <c r="M1" s="241"/>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3"/>
      <c r="DQ1" s="244"/>
      <c r="DR1" s="244"/>
      <c r="DS1" s="244"/>
      <c r="DT1" s="244"/>
      <c r="DU1" s="244"/>
      <c r="DV1" s="244"/>
      <c r="DW1" s="244"/>
      <c r="DX1" s="244"/>
      <c r="DY1" s="244"/>
      <c r="DZ1" s="244"/>
      <c r="EA1" s="245"/>
    </row>
    <row r="2" spans="1:131" s="250" customFormat="1" ht="26.25" customHeight="1" thickBot="1" x14ac:dyDescent="0.2">
      <c r="A2" s="247" t="s">
        <v>371</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248"/>
      <c r="CA2" s="248"/>
      <c r="CB2" s="248"/>
      <c r="CC2" s="248"/>
      <c r="CD2" s="248"/>
      <c r="CE2" s="248"/>
      <c r="CF2" s="248"/>
      <c r="CG2" s="248"/>
      <c r="CH2" s="248"/>
      <c r="CI2" s="248"/>
      <c r="CJ2" s="248"/>
      <c r="CK2" s="248"/>
      <c r="CL2" s="248"/>
      <c r="CM2" s="248"/>
      <c r="CN2" s="248"/>
      <c r="CO2" s="248"/>
      <c r="CP2" s="248"/>
      <c r="CQ2" s="248"/>
      <c r="CR2" s="248"/>
      <c r="CS2" s="248"/>
      <c r="CT2" s="248"/>
      <c r="CU2" s="248"/>
      <c r="CV2" s="248"/>
      <c r="CW2" s="248"/>
      <c r="CX2" s="248"/>
      <c r="CY2" s="248"/>
      <c r="CZ2" s="248"/>
      <c r="DA2" s="248"/>
      <c r="DB2" s="248"/>
      <c r="DC2" s="248"/>
      <c r="DD2" s="248"/>
      <c r="DE2" s="248"/>
      <c r="DF2" s="248"/>
      <c r="DG2" s="248"/>
      <c r="DH2" s="248"/>
      <c r="DI2" s="248"/>
      <c r="DJ2" s="1153" t="s">
        <v>372</v>
      </c>
      <c r="DK2" s="1154"/>
      <c r="DL2" s="1154"/>
      <c r="DM2" s="1154"/>
      <c r="DN2" s="1154"/>
      <c r="DO2" s="1155"/>
      <c r="DP2" s="248"/>
      <c r="DQ2" s="1153" t="s">
        <v>373</v>
      </c>
      <c r="DR2" s="1154"/>
      <c r="DS2" s="1154"/>
      <c r="DT2" s="1154"/>
      <c r="DU2" s="1154"/>
      <c r="DV2" s="1154"/>
      <c r="DW2" s="1154"/>
      <c r="DX2" s="1154"/>
      <c r="DY2" s="1154"/>
      <c r="DZ2" s="1155"/>
      <c r="EA2" s="249"/>
    </row>
    <row r="3" spans="1:131" s="246" customFormat="1" ht="11.25" customHeight="1" x14ac:dyDescent="0.15">
      <c r="A3" s="242"/>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5"/>
    </row>
    <row r="4" spans="1:131" s="254" customFormat="1" ht="26.25" customHeight="1" thickBot="1" x14ac:dyDescent="0.2">
      <c r="A4" s="1116" t="s">
        <v>374</v>
      </c>
      <c r="B4" s="1116"/>
      <c r="C4" s="1116"/>
      <c r="D4" s="1116"/>
      <c r="E4" s="1116"/>
      <c r="F4" s="1116"/>
      <c r="G4" s="1116"/>
      <c r="H4" s="1116"/>
      <c r="I4" s="1116"/>
      <c r="J4" s="1116"/>
      <c r="K4" s="1116"/>
      <c r="L4" s="1116"/>
      <c r="M4" s="1116"/>
      <c r="N4" s="1116"/>
      <c r="O4" s="1116"/>
      <c r="P4" s="1116"/>
      <c r="Q4" s="1116"/>
      <c r="R4" s="1116"/>
      <c r="S4" s="1116"/>
      <c r="T4" s="1116"/>
      <c r="U4" s="1116"/>
      <c r="V4" s="1116"/>
      <c r="W4" s="1116"/>
      <c r="X4" s="1116"/>
      <c r="Y4" s="1116"/>
      <c r="Z4" s="1116"/>
      <c r="AA4" s="1116"/>
      <c r="AB4" s="1116"/>
      <c r="AC4" s="1116"/>
      <c r="AD4" s="1116"/>
      <c r="AE4" s="1116"/>
      <c r="AF4" s="1116"/>
      <c r="AG4" s="1116"/>
      <c r="AH4" s="1116"/>
      <c r="AI4" s="1116"/>
      <c r="AJ4" s="1116"/>
      <c r="AK4" s="1116"/>
      <c r="AL4" s="1116"/>
      <c r="AM4" s="1116"/>
      <c r="AN4" s="1116"/>
      <c r="AO4" s="1116"/>
      <c r="AP4" s="1116"/>
      <c r="AQ4" s="1116"/>
      <c r="AR4" s="1116"/>
      <c r="AS4" s="1116"/>
      <c r="AT4" s="1116"/>
      <c r="AU4" s="1116"/>
      <c r="AV4" s="1116"/>
      <c r="AW4" s="1116"/>
      <c r="AX4" s="1116"/>
      <c r="AY4" s="1116"/>
      <c r="AZ4" s="251"/>
      <c r="BA4" s="251"/>
      <c r="BB4" s="251"/>
      <c r="BC4" s="251"/>
      <c r="BD4" s="251"/>
      <c r="BE4" s="252"/>
      <c r="BF4" s="252"/>
      <c r="BG4" s="252"/>
      <c r="BH4" s="252"/>
      <c r="BI4" s="252"/>
      <c r="BJ4" s="252"/>
      <c r="BK4" s="252"/>
      <c r="BL4" s="252"/>
      <c r="BM4" s="252"/>
      <c r="BN4" s="252"/>
      <c r="BO4" s="252"/>
      <c r="BP4" s="252"/>
      <c r="BQ4" s="251" t="s">
        <v>375</v>
      </c>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c r="DM4" s="251"/>
      <c r="DN4" s="251"/>
      <c r="DO4" s="251"/>
      <c r="DP4" s="251"/>
      <c r="DQ4" s="251"/>
      <c r="DR4" s="251"/>
      <c r="DS4" s="251"/>
      <c r="DT4" s="251"/>
      <c r="DU4" s="251"/>
      <c r="DV4" s="251"/>
      <c r="DW4" s="251"/>
      <c r="DX4" s="251"/>
      <c r="DY4" s="251"/>
      <c r="DZ4" s="251"/>
      <c r="EA4" s="253"/>
    </row>
    <row r="5" spans="1:131" s="254" customFormat="1" ht="26.25" customHeight="1" x14ac:dyDescent="0.15">
      <c r="A5" s="1048" t="s">
        <v>376</v>
      </c>
      <c r="B5" s="1049"/>
      <c r="C5" s="1049"/>
      <c r="D5" s="1049"/>
      <c r="E5" s="1049"/>
      <c r="F5" s="1049"/>
      <c r="G5" s="1049"/>
      <c r="H5" s="1049"/>
      <c r="I5" s="1049"/>
      <c r="J5" s="1049"/>
      <c r="K5" s="1049"/>
      <c r="L5" s="1049"/>
      <c r="M5" s="1049"/>
      <c r="N5" s="1049"/>
      <c r="O5" s="1049"/>
      <c r="P5" s="1050"/>
      <c r="Q5" s="1054" t="s">
        <v>377</v>
      </c>
      <c r="R5" s="1055"/>
      <c r="S5" s="1055"/>
      <c r="T5" s="1055"/>
      <c r="U5" s="1056"/>
      <c r="V5" s="1054" t="s">
        <v>378</v>
      </c>
      <c r="W5" s="1055"/>
      <c r="X5" s="1055"/>
      <c r="Y5" s="1055"/>
      <c r="Z5" s="1056"/>
      <c r="AA5" s="1054" t="s">
        <v>379</v>
      </c>
      <c r="AB5" s="1055"/>
      <c r="AC5" s="1055"/>
      <c r="AD5" s="1055"/>
      <c r="AE5" s="1055"/>
      <c r="AF5" s="1156" t="s">
        <v>380</v>
      </c>
      <c r="AG5" s="1055"/>
      <c r="AH5" s="1055"/>
      <c r="AI5" s="1055"/>
      <c r="AJ5" s="1070"/>
      <c r="AK5" s="1055" t="s">
        <v>381</v>
      </c>
      <c r="AL5" s="1055"/>
      <c r="AM5" s="1055"/>
      <c r="AN5" s="1055"/>
      <c r="AO5" s="1056"/>
      <c r="AP5" s="1054" t="s">
        <v>382</v>
      </c>
      <c r="AQ5" s="1055"/>
      <c r="AR5" s="1055"/>
      <c r="AS5" s="1055"/>
      <c r="AT5" s="1056"/>
      <c r="AU5" s="1054" t="s">
        <v>383</v>
      </c>
      <c r="AV5" s="1055"/>
      <c r="AW5" s="1055"/>
      <c r="AX5" s="1055"/>
      <c r="AY5" s="1070"/>
      <c r="AZ5" s="255"/>
      <c r="BA5" s="255"/>
      <c r="BB5" s="255"/>
      <c r="BC5" s="255"/>
      <c r="BD5" s="255"/>
      <c r="BE5" s="256"/>
      <c r="BF5" s="256"/>
      <c r="BG5" s="256"/>
      <c r="BH5" s="256"/>
      <c r="BI5" s="256"/>
      <c r="BJ5" s="256"/>
      <c r="BK5" s="256"/>
      <c r="BL5" s="256"/>
      <c r="BM5" s="256"/>
      <c r="BN5" s="256"/>
      <c r="BO5" s="256"/>
      <c r="BP5" s="256"/>
      <c r="BQ5" s="1048" t="s">
        <v>384</v>
      </c>
      <c r="BR5" s="1049"/>
      <c r="BS5" s="1049"/>
      <c r="BT5" s="1049"/>
      <c r="BU5" s="1049"/>
      <c r="BV5" s="1049"/>
      <c r="BW5" s="1049"/>
      <c r="BX5" s="1049"/>
      <c r="BY5" s="1049"/>
      <c r="BZ5" s="1049"/>
      <c r="CA5" s="1049"/>
      <c r="CB5" s="1049"/>
      <c r="CC5" s="1049"/>
      <c r="CD5" s="1049"/>
      <c r="CE5" s="1049"/>
      <c r="CF5" s="1049"/>
      <c r="CG5" s="1050"/>
      <c r="CH5" s="1054" t="s">
        <v>385</v>
      </c>
      <c r="CI5" s="1055"/>
      <c r="CJ5" s="1055"/>
      <c r="CK5" s="1055"/>
      <c r="CL5" s="1056"/>
      <c r="CM5" s="1054" t="s">
        <v>386</v>
      </c>
      <c r="CN5" s="1055"/>
      <c r="CO5" s="1055"/>
      <c r="CP5" s="1055"/>
      <c r="CQ5" s="1056"/>
      <c r="CR5" s="1054" t="s">
        <v>387</v>
      </c>
      <c r="CS5" s="1055"/>
      <c r="CT5" s="1055"/>
      <c r="CU5" s="1055"/>
      <c r="CV5" s="1056"/>
      <c r="CW5" s="1054" t="s">
        <v>388</v>
      </c>
      <c r="CX5" s="1055"/>
      <c r="CY5" s="1055"/>
      <c r="CZ5" s="1055"/>
      <c r="DA5" s="1056"/>
      <c r="DB5" s="1054" t="s">
        <v>389</v>
      </c>
      <c r="DC5" s="1055"/>
      <c r="DD5" s="1055"/>
      <c r="DE5" s="1055"/>
      <c r="DF5" s="1056"/>
      <c r="DG5" s="1164" t="s">
        <v>390</v>
      </c>
      <c r="DH5" s="1165"/>
      <c r="DI5" s="1165"/>
      <c r="DJ5" s="1165"/>
      <c r="DK5" s="1166"/>
      <c r="DL5" s="1164" t="s">
        <v>391</v>
      </c>
      <c r="DM5" s="1165"/>
      <c r="DN5" s="1165"/>
      <c r="DO5" s="1165"/>
      <c r="DP5" s="1166"/>
      <c r="DQ5" s="1054" t="s">
        <v>392</v>
      </c>
      <c r="DR5" s="1055"/>
      <c r="DS5" s="1055"/>
      <c r="DT5" s="1055"/>
      <c r="DU5" s="1056"/>
      <c r="DV5" s="1054" t="s">
        <v>383</v>
      </c>
      <c r="DW5" s="1055"/>
      <c r="DX5" s="1055"/>
      <c r="DY5" s="1055"/>
      <c r="DZ5" s="1070"/>
      <c r="EA5" s="253"/>
    </row>
    <row r="6" spans="1:131" s="254" customFormat="1" ht="26.25" customHeight="1" thickBot="1" x14ac:dyDescent="0.2">
      <c r="A6" s="1051"/>
      <c r="B6" s="1052"/>
      <c r="C6" s="1052"/>
      <c r="D6" s="1052"/>
      <c r="E6" s="1052"/>
      <c r="F6" s="1052"/>
      <c r="G6" s="1052"/>
      <c r="H6" s="1052"/>
      <c r="I6" s="1052"/>
      <c r="J6" s="1052"/>
      <c r="K6" s="1052"/>
      <c r="L6" s="1052"/>
      <c r="M6" s="1052"/>
      <c r="N6" s="1052"/>
      <c r="O6" s="1052"/>
      <c r="P6" s="1053"/>
      <c r="Q6" s="1057"/>
      <c r="R6" s="1058"/>
      <c r="S6" s="1058"/>
      <c r="T6" s="1058"/>
      <c r="U6" s="1059"/>
      <c r="V6" s="1057"/>
      <c r="W6" s="1058"/>
      <c r="X6" s="1058"/>
      <c r="Y6" s="1058"/>
      <c r="Z6" s="1059"/>
      <c r="AA6" s="1057"/>
      <c r="AB6" s="1058"/>
      <c r="AC6" s="1058"/>
      <c r="AD6" s="1058"/>
      <c r="AE6" s="1058"/>
      <c r="AF6" s="1157"/>
      <c r="AG6" s="1058"/>
      <c r="AH6" s="1058"/>
      <c r="AI6" s="1058"/>
      <c r="AJ6" s="1071"/>
      <c r="AK6" s="1058"/>
      <c r="AL6" s="1058"/>
      <c r="AM6" s="1058"/>
      <c r="AN6" s="1058"/>
      <c r="AO6" s="1059"/>
      <c r="AP6" s="1057"/>
      <c r="AQ6" s="1058"/>
      <c r="AR6" s="1058"/>
      <c r="AS6" s="1058"/>
      <c r="AT6" s="1059"/>
      <c r="AU6" s="1057"/>
      <c r="AV6" s="1058"/>
      <c r="AW6" s="1058"/>
      <c r="AX6" s="1058"/>
      <c r="AY6" s="1071"/>
      <c r="AZ6" s="251"/>
      <c r="BA6" s="251"/>
      <c r="BB6" s="251"/>
      <c r="BC6" s="251"/>
      <c r="BD6" s="251"/>
      <c r="BE6" s="252"/>
      <c r="BF6" s="252"/>
      <c r="BG6" s="252"/>
      <c r="BH6" s="252"/>
      <c r="BI6" s="252"/>
      <c r="BJ6" s="252"/>
      <c r="BK6" s="252"/>
      <c r="BL6" s="252"/>
      <c r="BM6" s="252"/>
      <c r="BN6" s="252"/>
      <c r="BO6" s="252"/>
      <c r="BP6" s="252"/>
      <c r="BQ6" s="1051"/>
      <c r="BR6" s="1052"/>
      <c r="BS6" s="1052"/>
      <c r="BT6" s="1052"/>
      <c r="BU6" s="1052"/>
      <c r="BV6" s="1052"/>
      <c r="BW6" s="1052"/>
      <c r="BX6" s="1052"/>
      <c r="BY6" s="1052"/>
      <c r="BZ6" s="1052"/>
      <c r="CA6" s="1052"/>
      <c r="CB6" s="1052"/>
      <c r="CC6" s="1052"/>
      <c r="CD6" s="1052"/>
      <c r="CE6" s="1052"/>
      <c r="CF6" s="1052"/>
      <c r="CG6" s="1053"/>
      <c r="CH6" s="1057"/>
      <c r="CI6" s="1058"/>
      <c r="CJ6" s="1058"/>
      <c r="CK6" s="1058"/>
      <c r="CL6" s="1059"/>
      <c r="CM6" s="1057"/>
      <c r="CN6" s="1058"/>
      <c r="CO6" s="1058"/>
      <c r="CP6" s="1058"/>
      <c r="CQ6" s="1059"/>
      <c r="CR6" s="1057"/>
      <c r="CS6" s="1058"/>
      <c r="CT6" s="1058"/>
      <c r="CU6" s="1058"/>
      <c r="CV6" s="1059"/>
      <c r="CW6" s="1057"/>
      <c r="CX6" s="1058"/>
      <c r="CY6" s="1058"/>
      <c r="CZ6" s="1058"/>
      <c r="DA6" s="1059"/>
      <c r="DB6" s="1057"/>
      <c r="DC6" s="1058"/>
      <c r="DD6" s="1058"/>
      <c r="DE6" s="1058"/>
      <c r="DF6" s="1059"/>
      <c r="DG6" s="1167"/>
      <c r="DH6" s="1168"/>
      <c r="DI6" s="1168"/>
      <c r="DJ6" s="1168"/>
      <c r="DK6" s="1169"/>
      <c r="DL6" s="1167"/>
      <c r="DM6" s="1168"/>
      <c r="DN6" s="1168"/>
      <c r="DO6" s="1168"/>
      <c r="DP6" s="1169"/>
      <c r="DQ6" s="1057"/>
      <c r="DR6" s="1058"/>
      <c r="DS6" s="1058"/>
      <c r="DT6" s="1058"/>
      <c r="DU6" s="1059"/>
      <c r="DV6" s="1057"/>
      <c r="DW6" s="1058"/>
      <c r="DX6" s="1058"/>
      <c r="DY6" s="1058"/>
      <c r="DZ6" s="1071"/>
      <c r="EA6" s="253"/>
    </row>
    <row r="7" spans="1:131" s="254" customFormat="1" ht="26.25" customHeight="1" thickTop="1" x14ac:dyDescent="0.15">
      <c r="A7" s="257">
        <v>1</v>
      </c>
      <c r="B7" s="1103" t="s">
        <v>393</v>
      </c>
      <c r="C7" s="1104"/>
      <c r="D7" s="1104"/>
      <c r="E7" s="1104"/>
      <c r="F7" s="1104"/>
      <c r="G7" s="1104"/>
      <c r="H7" s="1104"/>
      <c r="I7" s="1104"/>
      <c r="J7" s="1104"/>
      <c r="K7" s="1104"/>
      <c r="L7" s="1104"/>
      <c r="M7" s="1104"/>
      <c r="N7" s="1104"/>
      <c r="O7" s="1104"/>
      <c r="P7" s="1105"/>
      <c r="Q7" s="1147">
        <v>35697</v>
      </c>
      <c r="R7" s="1148"/>
      <c r="S7" s="1148"/>
      <c r="T7" s="1148"/>
      <c r="U7" s="1148"/>
      <c r="V7" s="1148">
        <v>33777</v>
      </c>
      <c r="W7" s="1148"/>
      <c r="X7" s="1148"/>
      <c r="Y7" s="1148"/>
      <c r="Z7" s="1148"/>
      <c r="AA7" s="1148">
        <f>Q7-V7</f>
        <v>1920</v>
      </c>
      <c r="AB7" s="1148"/>
      <c r="AC7" s="1148"/>
      <c r="AD7" s="1148"/>
      <c r="AE7" s="1149"/>
      <c r="AF7" s="1150">
        <v>1592</v>
      </c>
      <c r="AG7" s="1151"/>
      <c r="AH7" s="1151"/>
      <c r="AI7" s="1151"/>
      <c r="AJ7" s="1152"/>
      <c r="AK7" s="1170"/>
      <c r="AL7" s="1141"/>
      <c r="AM7" s="1141"/>
      <c r="AN7" s="1141"/>
      <c r="AO7" s="1141"/>
      <c r="AP7" s="1141">
        <v>21365</v>
      </c>
      <c r="AQ7" s="1141"/>
      <c r="AR7" s="1141"/>
      <c r="AS7" s="1141"/>
      <c r="AT7" s="1141"/>
      <c r="AU7" s="1142"/>
      <c r="AV7" s="1142"/>
      <c r="AW7" s="1142"/>
      <c r="AX7" s="1142"/>
      <c r="AY7" s="1143"/>
      <c r="AZ7" s="251"/>
      <c r="BA7" s="251"/>
      <c r="BB7" s="251"/>
      <c r="BC7" s="251"/>
      <c r="BD7" s="251"/>
      <c r="BE7" s="252"/>
      <c r="BF7" s="252"/>
      <c r="BG7" s="252"/>
      <c r="BH7" s="252"/>
      <c r="BI7" s="252"/>
      <c r="BJ7" s="252"/>
      <c r="BK7" s="252"/>
      <c r="BL7" s="252"/>
      <c r="BM7" s="252"/>
      <c r="BN7" s="252"/>
      <c r="BO7" s="252"/>
      <c r="BP7" s="252"/>
      <c r="BQ7" s="258">
        <v>1</v>
      </c>
      <c r="BR7" s="259"/>
      <c r="BS7" s="1144" t="s">
        <v>588</v>
      </c>
      <c r="BT7" s="1145"/>
      <c r="BU7" s="1145"/>
      <c r="BV7" s="1145"/>
      <c r="BW7" s="1145"/>
      <c r="BX7" s="1145"/>
      <c r="BY7" s="1145"/>
      <c r="BZ7" s="1145"/>
      <c r="CA7" s="1145"/>
      <c r="CB7" s="1145"/>
      <c r="CC7" s="1145"/>
      <c r="CD7" s="1145"/>
      <c r="CE7" s="1145"/>
      <c r="CF7" s="1145"/>
      <c r="CG7" s="1146"/>
      <c r="CH7" s="1161">
        <v>-13</v>
      </c>
      <c r="CI7" s="1162"/>
      <c r="CJ7" s="1162"/>
      <c r="CK7" s="1162"/>
      <c r="CL7" s="1163"/>
      <c r="CM7" s="1161">
        <v>53.8</v>
      </c>
      <c r="CN7" s="1162"/>
      <c r="CO7" s="1162"/>
      <c r="CP7" s="1162"/>
      <c r="CQ7" s="1163"/>
      <c r="CR7" s="1161">
        <v>25</v>
      </c>
      <c r="CS7" s="1162"/>
      <c r="CT7" s="1162"/>
      <c r="CU7" s="1162"/>
      <c r="CV7" s="1163"/>
      <c r="CW7" s="1161" t="s">
        <v>528</v>
      </c>
      <c r="CX7" s="1162"/>
      <c r="CY7" s="1162"/>
      <c r="CZ7" s="1162"/>
      <c r="DA7" s="1163"/>
      <c r="DB7" s="1161" t="s">
        <v>528</v>
      </c>
      <c r="DC7" s="1162"/>
      <c r="DD7" s="1162"/>
      <c r="DE7" s="1162"/>
      <c r="DF7" s="1163"/>
      <c r="DG7" s="1161" t="s">
        <v>528</v>
      </c>
      <c r="DH7" s="1162"/>
      <c r="DI7" s="1162"/>
      <c r="DJ7" s="1162"/>
      <c r="DK7" s="1163"/>
      <c r="DL7" s="1161" t="s">
        <v>528</v>
      </c>
      <c r="DM7" s="1162"/>
      <c r="DN7" s="1162"/>
      <c r="DO7" s="1162"/>
      <c r="DP7" s="1163"/>
      <c r="DQ7" s="1161" t="s">
        <v>528</v>
      </c>
      <c r="DR7" s="1162"/>
      <c r="DS7" s="1162"/>
      <c r="DT7" s="1162"/>
      <c r="DU7" s="1163"/>
      <c r="DV7" s="1158"/>
      <c r="DW7" s="1159"/>
      <c r="DX7" s="1159"/>
      <c r="DY7" s="1159"/>
      <c r="DZ7" s="1160"/>
      <c r="EA7" s="253"/>
    </row>
    <row r="8" spans="1:131" s="254" customFormat="1" ht="26.25" customHeight="1" x14ac:dyDescent="0.15">
      <c r="A8" s="260">
        <v>2</v>
      </c>
      <c r="B8" s="1090"/>
      <c r="C8" s="1091"/>
      <c r="D8" s="1091"/>
      <c r="E8" s="1091"/>
      <c r="F8" s="1091"/>
      <c r="G8" s="1091"/>
      <c r="H8" s="1091"/>
      <c r="I8" s="1091"/>
      <c r="J8" s="1091"/>
      <c r="K8" s="1091"/>
      <c r="L8" s="1091"/>
      <c r="M8" s="1091"/>
      <c r="N8" s="1091"/>
      <c r="O8" s="1091"/>
      <c r="P8" s="1092"/>
      <c r="Q8" s="1096"/>
      <c r="R8" s="1097"/>
      <c r="S8" s="1097"/>
      <c r="T8" s="1097"/>
      <c r="U8" s="1097"/>
      <c r="V8" s="1097"/>
      <c r="W8" s="1097"/>
      <c r="X8" s="1097"/>
      <c r="Y8" s="1097"/>
      <c r="Z8" s="1097"/>
      <c r="AA8" s="1097"/>
      <c r="AB8" s="1097"/>
      <c r="AC8" s="1097"/>
      <c r="AD8" s="1097"/>
      <c r="AE8" s="1098"/>
      <c r="AF8" s="1072"/>
      <c r="AG8" s="1073"/>
      <c r="AH8" s="1073"/>
      <c r="AI8" s="1073"/>
      <c r="AJ8" s="1074"/>
      <c r="AK8" s="1139"/>
      <c r="AL8" s="1140"/>
      <c r="AM8" s="1140"/>
      <c r="AN8" s="1140"/>
      <c r="AO8" s="1140"/>
      <c r="AP8" s="1140"/>
      <c r="AQ8" s="1140"/>
      <c r="AR8" s="1140"/>
      <c r="AS8" s="1140"/>
      <c r="AT8" s="1140"/>
      <c r="AU8" s="1137"/>
      <c r="AV8" s="1137"/>
      <c r="AW8" s="1137"/>
      <c r="AX8" s="1137"/>
      <c r="AY8" s="1138"/>
      <c r="AZ8" s="251"/>
      <c r="BA8" s="251"/>
      <c r="BB8" s="251"/>
      <c r="BC8" s="251"/>
      <c r="BD8" s="251"/>
      <c r="BE8" s="252"/>
      <c r="BF8" s="252"/>
      <c r="BG8" s="252"/>
      <c r="BH8" s="252"/>
      <c r="BI8" s="252"/>
      <c r="BJ8" s="252"/>
      <c r="BK8" s="252"/>
      <c r="BL8" s="252"/>
      <c r="BM8" s="252"/>
      <c r="BN8" s="252"/>
      <c r="BO8" s="252"/>
      <c r="BP8" s="252"/>
      <c r="BQ8" s="261">
        <v>2</v>
      </c>
      <c r="BR8" s="262"/>
      <c r="BS8" s="1067" t="s">
        <v>589</v>
      </c>
      <c r="BT8" s="1068"/>
      <c r="BU8" s="1068"/>
      <c r="BV8" s="1068"/>
      <c r="BW8" s="1068"/>
      <c r="BX8" s="1068"/>
      <c r="BY8" s="1068"/>
      <c r="BZ8" s="1068"/>
      <c r="CA8" s="1068"/>
      <c r="CB8" s="1068"/>
      <c r="CC8" s="1068"/>
      <c r="CD8" s="1068"/>
      <c r="CE8" s="1068"/>
      <c r="CF8" s="1068"/>
      <c r="CG8" s="1069"/>
      <c r="CH8" s="1042">
        <v>-4.8</v>
      </c>
      <c r="CI8" s="1043"/>
      <c r="CJ8" s="1043"/>
      <c r="CK8" s="1043"/>
      <c r="CL8" s="1044"/>
      <c r="CM8" s="1042">
        <v>24</v>
      </c>
      <c r="CN8" s="1043"/>
      <c r="CO8" s="1043"/>
      <c r="CP8" s="1043"/>
      <c r="CQ8" s="1044"/>
      <c r="CR8" s="1042">
        <v>20</v>
      </c>
      <c r="CS8" s="1043"/>
      <c r="CT8" s="1043"/>
      <c r="CU8" s="1043"/>
      <c r="CV8" s="1044"/>
      <c r="CW8" s="1042" t="s">
        <v>528</v>
      </c>
      <c r="CX8" s="1043"/>
      <c r="CY8" s="1043"/>
      <c r="CZ8" s="1043"/>
      <c r="DA8" s="1044"/>
      <c r="DB8" s="1042" t="s">
        <v>528</v>
      </c>
      <c r="DC8" s="1043"/>
      <c r="DD8" s="1043"/>
      <c r="DE8" s="1043"/>
      <c r="DF8" s="1044"/>
      <c r="DG8" s="1042" t="s">
        <v>528</v>
      </c>
      <c r="DH8" s="1043"/>
      <c r="DI8" s="1043"/>
      <c r="DJ8" s="1043"/>
      <c r="DK8" s="1044"/>
      <c r="DL8" s="1042" t="s">
        <v>528</v>
      </c>
      <c r="DM8" s="1043"/>
      <c r="DN8" s="1043"/>
      <c r="DO8" s="1043"/>
      <c r="DP8" s="1044"/>
      <c r="DQ8" s="1042" t="s">
        <v>528</v>
      </c>
      <c r="DR8" s="1043"/>
      <c r="DS8" s="1043"/>
      <c r="DT8" s="1043"/>
      <c r="DU8" s="1044"/>
      <c r="DV8" s="1045"/>
      <c r="DW8" s="1046"/>
      <c r="DX8" s="1046"/>
      <c r="DY8" s="1046"/>
      <c r="DZ8" s="1047"/>
      <c r="EA8" s="253"/>
    </row>
    <row r="9" spans="1:131" s="254" customFormat="1" ht="26.25" customHeight="1" x14ac:dyDescent="0.15">
      <c r="A9" s="260">
        <v>3</v>
      </c>
      <c r="B9" s="1090"/>
      <c r="C9" s="1091"/>
      <c r="D9" s="1091"/>
      <c r="E9" s="1091"/>
      <c r="F9" s="1091"/>
      <c r="G9" s="1091"/>
      <c r="H9" s="1091"/>
      <c r="I9" s="1091"/>
      <c r="J9" s="1091"/>
      <c r="K9" s="1091"/>
      <c r="L9" s="1091"/>
      <c r="M9" s="1091"/>
      <c r="N9" s="1091"/>
      <c r="O9" s="1091"/>
      <c r="P9" s="1092"/>
      <c r="Q9" s="1096"/>
      <c r="R9" s="1097"/>
      <c r="S9" s="1097"/>
      <c r="T9" s="1097"/>
      <c r="U9" s="1097"/>
      <c r="V9" s="1097"/>
      <c r="W9" s="1097"/>
      <c r="X9" s="1097"/>
      <c r="Y9" s="1097"/>
      <c r="Z9" s="1097"/>
      <c r="AA9" s="1097"/>
      <c r="AB9" s="1097"/>
      <c r="AC9" s="1097"/>
      <c r="AD9" s="1097"/>
      <c r="AE9" s="1098"/>
      <c r="AF9" s="1072"/>
      <c r="AG9" s="1073"/>
      <c r="AH9" s="1073"/>
      <c r="AI9" s="1073"/>
      <c r="AJ9" s="1074"/>
      <c r="AK9" s="1139"/>
      <c r="AL9" s="1140"/>
      <c r="AM9" s="1140"/>
      <c r="AN9" s="1140"/>
      <c r="AO9" s="1140"/>
      <c r="AP9" s="1140"/>
      <c r="AQ9" s="1140"/>
      <c r="AR9" s="1140"/>
      <c r="AS9" s="1140"/>
      <c r="AT9" s="1140"/>
      <c r="AU9" s="1137"/>
      <c r="AV9" s="1137"/>
      <c r="AW9" s="1137"/>
      <c r="AX9" s="1137"/>
      <c r="AY9" s="1138"/>
      <c r="AZ9" s="251"/>
      <c r="BA9" s="251"/>
      <c r="BB9" s="251"/>
      <c r="BC9" s="251"/>
      <c r="BD9" s="251"/>
      <c r="BE9" s="252"/>
      <c r="BF9" s="252"/>
      <c r="BG9" s="252"/>
      <c r="BH9" s="252"/>
      <c r="BI9" s="252"/>
      <c r="BJ9" s="252"/>
      <c r="BK9" s="252"/>
      <c r="BL9" s="252"/>
      <c r="BM9" s="252"/>
      <c r="BN9" s="252"/>
      <c r="BO9" s="252"/>
      <c r="BP9" s="252"/>
      <c r="BQ9" s="261">
        <v>3</v>
      </c>
      <c r="BR9" s="262"/>
      <c r="BS9" s="1067" t="s">
        <v>590</v>
      </c>
      <c r="BT9" s="1068"/>
      <c r="BU9" s="1068"/>
      <c r="BV9" s="1068"/>
      <c r="BW9" s="1068"/>
      <c r="BX9" s="1068"/>
      <c r="BY9" s="1068"/>
      <c r="BZ9" s="1068"/>
      <c r="CA9" s="1068"/>
      <c r="CB9" s="1068"/>
      <c r="CC9" s="1068"/>
      <c r="CD9" s="1068"/>
      <c r="CE9" s="1068"/>
      <c r="CF9" s="1068"/>
      <c r="CG9" s="1069"/>
      <c r="CH9" s="1042">
        <v>8</v>
      </c>
      <c r="CI9" s="1043"/>
      <c r="CJ9" s="1043"/>
      <c r="CK9" s="1043"/>
      <c r="CL9" s="1044"/>
      <c r="CM9" s="1042">
        <v>10</v>
      </c>
      <c r="CN9" s="1043"/>
      <c r="CO9" s="1043"/>
      <c r="CP9" s="1043"/>
      <c r="CQ9" s="1044"/>
      <c r="CR9" s="1042">
        <v>2.5</v>
      </c>
      <c r="CS9" s="1043"/>
      <c r="CT9" s="1043"/>
      <c r="CU9" s="1043"/>
      <c r="CV9" s="1044"/>
      <c r="CW9" s="1042" t="s">
        <v>528</v>
      </c>
      <c r="CX9" s="1043"/>
      <c r="CY9" s="1043"/>
      <c r="CZ9" s="1043"/>
      <c r="DA9" s="1044"/>
      <c r="DB9" s="1042" t="s">
        <v>528</v>
      </c>
      <c r="DC9" s="1043"/>
      <c r="DD9" s="1043"/>
      <c r="DE9" s="1043"/>
      <c r="DF9" s="1044"/>
      <c r="DG9" s="1042" t="s">
        <v>528</v>
      </c>
      <c r="DH9" s="1043"/>
      <c r="DI9" s="1043"/>
      <c r="DJ9" s="1043"/>
      <c r="DK9" s="1044"/>
      <c r="DL9" s="1042" t="s">
        <v>528</v>
      </c>
      <c r="DM9" s="1043"/>
      <c r="DN9" s="1043"/>
      <c r="DO9" s="1043"/>
      <c r="DP9" s="1044"/>
      <c r="DQ9" s="1042" t="s">
        <v>528</v>
      </c>
      <c r="DR9" s="1043"/>
      <c r="DS9" s="1043"/>
      <c r="DT9" s="1043"/>
      <c r="DU9" s="1044"/>
      <c r="DV9" s="1045"/>
      <c r="DW9" s="1046"/>
      <c r="DX9" s="1046"/>
      <c r="DY9" s="1046"/>
      <c r="DZ9" s="1047"/>
      <c r="EA9" s="253"/>
    </row>
    <row r="10" spans="1:131" s="254" customFormat="1" ht="26.25" customHeight="1" x14ac:dyDescent="0.15">
      <c r="A10" s="260">
        <v>4</v>
      </c>
      <c r="B10" s="1090"/>
      <c r="C10" s="1091"/>
      <c r="D10" s="1091"/>
      <c r="E10" s="1091"/>
      <c r="F10" s="1091"/>
      <c r="G10" s="1091"/>
      <c r="H10" s="1091"/>
      <c r="I10" s="1091"/>
      <c r="J10" s="1091"/>
      <c r="K10" s="1091"/>
      <c r="L10" s="1091"/>
      <c r="M10" s="1091"/>
      <c r="N10" s="1091"/>
      <c r="O10" s="1091"/>
      <c r="P10" s="1092"/>
      <c r="Q10" s="1096"/>
      <c r="R10" s="1097"/>
      <c r="S10" s="1097"/>
      <c r="T10" s="1097"/>
      <c r="U10" s="1097"/>
      <c r="V10" s="1097"/>
      <c r="W10" s="1097"/>
      <c r="X10" s="1097"/>
      <c r="Y10" s="1097"/>
      <c r="Z10" s="1097"/>
      <c r="AA10" s="1097"/>
      <c r="AB10" s="1097"/>
      <c r="AC10" s="1097"/>
      <c r="AD10" s="1097"/>
      <c r="AE10" s="1098"/>
      <c r="AF10" s="1072"/>
      <c r="AG10" s="1073"/>
      <c r="AH10" s="1073"/>
      <c r="AI10" s="1073"/>
      <c r="AJ10" s="1074"/>
      <c r="AK10" s="1139"/>
      <c r="AL10" s="1140"/>
      <c r="AM10" s="1140"/>
      <c r="AN10" s="1140"/>
      <c r="AO10" s="1140"/>
      <c r="AP10" s="1140"/>
      <c r="AQ10" s="1140"/>
      <c r="AR10" s="1140"/>
      <c r="AS10" s="1140"/>
      <c r="AT10" s="1140"/>
      <c r="AU10" s="1137"/>
      <c r="AV10" s="1137"/>
      <c r="AW10" s="1137"/>
      <c r="AX10" s="1137"/>
      <c r="AY10" s="1138"/>
      <c r="AZ10" s="251"/>
      <c r="BA10" s="251"/>
      <c r="BB10" s="251"/>
      <c r="BC10" s="251"/>
      <c r="BD10" s="251"/>
      <c r="BE10" s="252"/>
      <c r="BF10" s="252"/>
      <c r="BG10" s="252"/>
      <c r="BH10" s="252"/>
      <c r="BI10" s="252"/>
      <c r="BJ10" s="252"/>
      <c r="BK10" s="252"/>
      <c r="BL10" s="252"/>
      <c r="BM10" s="252"/>
      <c r="BN10" s="252"/>
      <c r="BO10" s="252"/>
      <c r="BP10" s="252"/>
      <c r="BQ10" s="261">
        <v>4</v>
      </c>
      <c r="BR10" s="262"/>
      <c r="BS10" s="1067"/>
      <c r="BT10" s="1068"/>
      <c r="BU10" s="1068"/>
      <c r="BV10" s="1068"/>
      <c r="BW10" s="1068"/>
      <c r="BX10" s="1068"/>
      <c r="BY10" s="1068"/>
      <c r="BZ10" s="1068"/>
      <c r="CA10" s="1068"/>
      <c r="CB10" s="1068"/>
      <c r="CC10" s="1068"/>
      <c r="CD10" s="1068"/>
      <c r="CE10" s="1068"/>
      <c r="CF10" s="1068"/>
      <c r="CG10" s="1069"/>
      <c r="CH10" s="1042"/>
      <c r="CI10" s="1043"/>
      <c r="CJ10" s="1043"/>
      <c r="CK10" s="1043"/>
      <c r="CL10" s="1044"/>
      <c r="CM10" s="1042"/>
      <c r="CN10" s="1043"/>
      <c r="CO10" s="1043"/>
      <c r="CP10" s="1043"/>
      <c r="CQ10" s="1044"/>
      <c r="CR10" s="1042"/>
      <c r="CS10" s="1043"/>
      <c r="CT10" s="1043"/>
      <c r="CU10" s="1043"/>
      <c r="CV10" s="1044"/>
      <c r="CW10" s="1042"/>
      <c r="CX10" s="1043"/>
      <c r="CY10" s="1043"/>
      <c r="CZ10" s="1043"/>
      <c r="DA10" s="1044"/>
      <c r="DB10" s="1042"/>
      <c r="DC10" s="1043"/>
      <c r="DD10" s="1043"/>
      <c r="DE10" s="1043"/>
      <c r="DF10" s="1044"/>
      <c r="DG10" s="1042"/>
      <c r="DH10" s="1043"/>
      <c r="DI10" s="1043"/>
      <c r="DJ10" s="1043"/>
      <c r="DK10" s="1044"/>
      <c r="DL10" s="1042"/>
      <c r="DM10" s="1043"/>
      <c r="DN10" s="1043"/>
      <c r="DO10" s="1043"/>
      <c r="DP10" s="1044"/>
      <c r="DQ10" s="1042"/>
      <c r="DR10" s="1043"/>
      <c r="DS10" s="1043"/>
      <c r="DT10" s="1043"/>
      <c r="DU10" s="1044"/>
      <c r="DV10" s="1045"/>
      <c r="DW10" s="1046"/>
      <c r="DX10" s="1046"/>
      <c r="DY10" s="1046"/>
      <c r="DZ10" s="1047"/>
      <c r="EA10" s="253"/>
    </row>
    <row r="11" spans="1:131" s="254" customFormat="1" ht="26.25" customHeight="1" x14ac:dyDescent="0.15">
      <c r="A11" s="260">
        <v>5</v>
      </c>
      <c r="B11" s="1090"/>
      <c r="C11" s="1091"/>
      <c r="D11" s="1091"/>
      <c r="E11" s="1091"/>
      <c r="F11" s="1091"/>
      <c r="G11" s="1091"/>
      <c r="H11" s="1091"/>
      <c r="I11" s="1091"/>
      <c r="J11" s="1091"/>
      <c r="K11" s="1091"/>
      <c r="L11" s="1091"/>
      <c r="M11" s="1091"/>
      <c r="N11" s="1091"/>
      <c r="O11" s="1091"/>
      <c r="P11" s="1092"/>
      <c r="Q11" s="1096"/>
      <c r="R11" s="1097"/>
      <c r="S11" s="1097"/>
      <c r="T11" s="1097"/>
      <c r="U11" s="1097"/>
      <c r="V11" s="1097"/>
      <c r="W11" s="1097"/>
      <c r="X11" s="1097"/>
      <c r="Y11" s="1097"/>
      <c r="Z11" s="1097"/>
      <c r="AA11" s="1097"/>
      <c r="AB11" s="1097"/>
      <c r="AC11" s="1097"/>
      <c r="AD11" s="1097"/>
      <c r="AE11" s="1098"/>
      <c r="AF11" s="1072"/>
      <c r="AG11" s="1073"/>
      <c r="AH11" s="1073"/>
      <c r="AI11" s="1073"/>
      <c r="AJ11" s="1074"/>
      <c r="AK11" s="1139"/>
      <c r="AL11" s="1140"/>
      <c r="AM11" s="1140"/>
      <c r="AN11" s="1140"/>
      <c r="AO11" s="1140"/>
      <c r="AP11" s="1140"/>
      <c r="AQ11" s="1140"/>
      <c r="AR11" s="1140"/>
      <c r="AS11" s="1140"/>
      <c r="AT11" s="1140"/>
      <c r="AU11" s="1137"/>
      <c r="AV11" s="1137"/>
      <c r="AW11" s="1137"/>
      <c r="AX11" s="1137"/>
      <c r="AY11" s="1138"/>
      <c r="AZ11" s="251"/>
      <c r="BA11" s="251"/>
      <c r="BB11" s="251"/>
      <c r="BC11" s="251"/>
      <c r="BD11" s="251"/>
      <c r="BE11" s="252"/>
      <c r="BF11" s="252"/>
      <c r="BG11" s="252"/>
      <c r="BH11" s="252"/>
      <c r="BI11" s="252"/>
      <c r="BJ11" s="252"/>
      <c r="BK11" s="252"/>
      <c r="BL11" s="252"/>
      <c r="BM11" s="252"/>
      <c r="BN11" s="252"/>
      <c r="BO11" s="252"/>
      <c r="BP11" s="252"/>
      <c r="BQ11" s="261">
        <v>5</v>
      </c>
      <c r="BR11" s="262"/>
      <c r="BS11" s="1067"/>
      <c r="BT11" s="1068"/>
      <c r="BU11" s="1068"/>
      <c r="BV11" s="1068"/>
      <c r="BW11" s="1068"/>
      <c r="BX11" s="1068"/>
      <c r="BY11" s="1068"/>
      <c r="BZ11" s="1068"/>
      <c r="CA11" s="1068"/>
      <c r="CB11" s="1068"/>
      <c r="CC11" s="1068"/>
      <c r="CD11" s="1068"/>
      <c r="CE11" s="1068"/>
      <c r="CF11" s="1068"/>
      <c r="CG11" s="1069"/>
      <c r="CH11" s="1042"/>
      <c r="CI11" s="1043"/>
      <c r="CJ11" s="1043"/>
      <c r="CK11" s="1043"/>
      <c r="CL11" s="1044"/>
      <c r="CM11" s="1042"/>
      <c r="CN11" s="1043"/>
      <c r="CO11" s="1043"/>
      <c r="CP11" s="1043"/>
      <c r="CQ11" s="1044"/>
      <c r="CR11" s="1042"/>
      <c r="CS11" s="1043"/>
      <c r="CT11" s="1043"/>
      <c r="CU11" s="1043"/>
      <c r="CV11" s="1044"/>
      <c r="CW11" s="1042"/>
      <c r="CX11" s="1043"/>
      <c r="CY11" s="1043"/>
      <c r="CZ11" s="1043"/>
      <c r="DA11" s="1044"/>
      <c r="DB11" s="1042"/>
      <c r="DC11" s="1043"/>
      <c r="DD11" s="1043"/>
      <c r="DE11" s="1043"/>
      <c r="DF11" s="1044"/>
      <c r="DG11" s="1042"/>
      <c r="DH11" s="1043"/>
      <c r="DI11" s="1043"/>
      <c r="DJ11" s="1043"/>
      <c r="DK11" s="1044"/>
      <c r="DL11" s="1042"/>
      <c r="DM11" s="1043"/>
      <c r="DN11" s="1043"/>
      <c r="DO11" s="1043"/>
      <c r="DP11" s="1044"/>
      <c r="DQ11" s="1042"/>
      <c r="DR11" s="1043"/>
      <c r="DS11" s="1043"/>
      <c r="DT11" s="1043"/>
      <c r="DU11" s="1044"/>
      <c r="DV11" s="1045"/>
      <c r="DW11" s="1046"/>
      <c r="DX11" s="1046"/>
      <c r="DY11" s="1046"/>
      <c r="DZ11" s="1047"/>
      <c r="EA11" s="253"/>
    </row>
    <row r="12" spans="1:131" s="254" customFormat="1" ht="26.25" customHeight="1" x14ac:dyDescent="0.15">
      <c r="A12" s="260">
        <v>6</v>
      </c>
      <c r="B12" s="1090"/>
      <c r="C12" s="1091"/>
      <c r="D12" s="1091"/>
      <c r="E12" s="1091"/>
      <c r="F12" s="1091"/>
      <c r="G12" s="1091"/>
      <c r="H12" s="1091"/>
      <c r="I12" s="1091"/>
      <c r="J12" s="1091"/>
      <c r="K12" s="1091"/>
      <c r="L12" s="1091"/>
      <c r="M12" s="1091"/>
      <c r="N12" s="1091"/>
      <c r="O12" s="1091"/>
      <c r="P12" s="1092"/>
      <c r="Q12" s="1096"/>
      <c r="R12" s="1097"/>
      <c r="S12" s="1097"/>
      <c r="T12" s="1097"/>
      <c r="U12" s="1097"/>
      <c r="V12" s="1097"/>
      <c r="W12" s="1097"/>
      <c r="X12" s="1097"/>
      <c r="Y12" s="1097"/>
      <c r="Z12" s="1097"/>
      <c r="AA12" s="1097"/>
      <c r="AB12" s="1097"/>
      <c r="AC12" s="1097"/>
      <c r="AD12" s="1097"/>
      <c r="AE12" s="1098"/>
      <c r="AF12" s="1072"/>
      <c r="AG12" s="1073"/>
      <c r="AH12" s="1073"/>
      <c r="AI12" s="1073"/>
      <c r="AJ12" s="1074"/>
      <c r="AK12" s="1139"/>
      <c r="AL12" s="1140"/>
      <c r="AM12" s="1140"/>
      <c r="AN12" s="1140"/>
      <c r="AO12" s="1140"/>
      <c r="AP12" s="1140"/>
      <c r="AQ12" s="1140"/>
      <c r="AR12" s="1140"/>
      <c r="AS12" s="1140"/>
      <c r="AT12" s="1140"/>
      <c r="AU12" s="1137"/>
      <c r="AV12" s="1137"/>
      <c r="AW12" s="1137"/>
      <c r="AX12" s="1137"/>
      <c r="AY12" s="1138"/>
      <c r="AZ12" s="251"/>
      <c r="BA12" s="251"/>
      <c r="BB12" s="251"/>
      <c r="BC12" s="251"/>
      <c r="BD12" s="251"/>
      <c r="BE12" s="252"/>
      <c r="BF12" s="252"/>
      <c r="BG12" s="252"/>
      <c r="BH12" s="252"/>
      <c r="BI12" s="252"/>
      <c r="BJ12" s="252"/>
      <c r="BK12" s="252"/>
      <c r="BL12" s="252"/>
      <c r="BM12" s="252"/>
      <c r="BN12" s="252"/>
      <c r="BO12" s="252"/>
      <c r="BP12" s="252"/>
      <c r="BQ12" s="261">
        <v>6</v>
      </c>
      <c r="BR12" s="262"/>
      <c r="BS12" s="1067"/>
      <c r="BT12" s="1068"/>
      <c r="BU12" s="1068"/>
      <c r="BV12" s="1068"/>
      <c r="BW12" s="1068"/>
      <c r="BX12" s="1068"/>
      <c r="BY12" s="1068"/>
      <c r="BZ12" s="1068"/>
      <c r="CA12" s="1068"/>
      <c r="CB12" s="1068"/>
      <c r="CC12" s="1068"/>
      <c r="CD12" s="1068"/>
      <c r="CE12" s="1068"/>
      <c r="CF12" s="1068"/>
      <c r="CG12" s="1069"/>
      <c r="CH12" s="1042"/>
      <c r="CI12" s="1043"/>
      <c r="CJ12" s="1043"/>
      <c r="CK12" s="1043"/>
      <c r="CL12" s="1044"/>
      <c r="CM12" s="1042"/>
      <c r="CN12" s="1043"/>
      <c r="CO12" s="1043"/>
      <c r="CP12" s="1043"/>
      <c r="CQ12" s="1044"/>
      <c r="CR12" s="1042"/>
      <c r="CS12" s="1043"/>
      <c r="CT12" s="1043"/>
      <c r="CU12" s="1043"/>
      <c r="CV12" s="1044"/>
      <c r="CW12" s="1042"/>
      <c r="CX12" s="1043"/>
      <c r="CY12" s="1043"/>
      <c r="CZ12" s="1043"/>
      <c r="DA12" s="1044"/>
      <c r="DB12" s="1042"/>
      <c r="DC12" s="1043"/>
      <c r="DD12" s="1043"/>
      <c r="DE12" s="1043"/>
      <c r="DF12" s="1044"/>
      <c r="DG12" s="1042"/>
      <c r="DH12" s="1043"/>
      <c r="DI12" s="1043"/>
      <c r="DJ12" s="1043"/>
      <c r="DK12" s="1044"/>
      <c r="DL12" s="1042"/>
      <c r="DM12" s="1043"/>
      <c r="DN12" s="1043"/>
      <c r="DO12" s="1043"/>
      <c r="DP12" s="1044"/>
      <c r="DQ12" s="1042"/>
      <c r="DR12" s="1043"/>
      <c r="DS12" s="1043"/>
      <c r="DT12" s="1043"/>
      <c r="DU12" s="1044"/>
      <c r="DV12" s="1045"/>
      <c r="DW12" s="1046"/>
      <c r="DX12" s="1046"/>
      <c r="DY12" s="1046"/>
      <c r="DZ12" s="1047"/>
      <c r="EA12" s="253"/>
    </row>
    <row r="13" spans="1:131" s="254" customFormat="1" ht="26.25" customHeight="1" x14ac:dyDescent="0.15">
      <c r="A13" s="260">
        <v>7</v>
      </c>
      <c r="B13" s="1090"/>
      <c r="C13" s="1091"/>
      <c r="D13" s="1091"/>
      <c r="E13" s="1091"/>
      <c r="F13" s="1091"/>
      <c r="G13" s="1091"/>
      <c r="H13" s="1091"/>
      <c r="I13" s="1091"/>
      <c r="J13" s="1091"/>
      <c r="K13" s="1091"/>
      <c r="L13" s="1091"/>
      <c r="M13" s="1091"/>
      <c r="N13" s="1091"/>
      <c r="O13" s="1091"/>
      <c r="P13" s="1092"/>
      <c r="Q13" s="1096"/>
      <c r="R13" s="1097"/>
      <c r="S13" s="1097"/>
      <c r="T13" s="1097"/>
      <c r="U13" s="1097"/>
      <c r="V13" s="1097"/>
      <c r="W13" s="1097"/>
      <c r="X13" s="1097"/>
      <c r="Y13" s="1097"/>
      <c r="Z13" s="1097"/>
      <c r="AA13" s="1097"/>
      <c r="AB13" s="1097"/>
      <c r="AC13" s="1097"/>
      <c r="AD13" s="1097"/>
      <c r="AE13" s="1098"/>
      <c r="AF13" s="1072"/>
      <c r="AG13" s="1073"/>
      <c r="AH13" s="1073"/>
      <c r="AI13" s="1073"/>
      <c r="AJ13" s="1074"/>
      <c r="AK13" s="1139"/>
      <c r="AL13" s="1140"/>
      <c r="AM13" s="1140"/>
      <c r="AN13" s="1140"/>
      <c r="AO13" s="1140"/>
      <c r="AP13" s="1140"/>
      <c r="AQ13" s="1140"/>
      <c r="AR13" s="1140"/>
      <c r="AS13" s="1140"/>
      <c r="AT13" s="1140"/>
      <c r="AU13" s="1137"/>
      <c r="AV13" s="1137"/>
      <c r="AW13" s="1137"/>
      <c r="AX13" s="1137"/>
      <c r="AY13" s="1138"/>
      <c r="AZ13" s="251"/>
      <c r="BA13" s="251"/>
      <c r="BB13" s="251"/>
      <c r="BC13" s="251"/>
      <c r="BD13" s="251"/>
      <c r="BE13" s="252"/>
      <c r="BF13" s="252"/>
      <c r="BG13" s="252"/>
      <c r="BH13" s="252"/>
      <c r="BI13" s="252"/>
      <c r="BJ13" s="252"/>
      <c r="BK13" s="252"/>
      <c r="BL13" s="252"/>
      <c r="BM13" s="252"/>
      <c r="BN13" s="252"/>
      <c r="BO13" s="252"/>
      <c r="BP13" s="252"/>
      <c r="BQ13" s="261">
        <v>7</v>
      </c>
      <c r="BR13" s="262"/>
      <c r="BS13" s="1067"/>
      <c r="BT13" s="1068"/>
      <c r="BU13" s="1068"/>
      <c r="BV13" s="1068"/>
      <c r="BW13" s="1068"/>
      <c r="BX13" s="1068"/>
      <c r="BY13" s="1068"/>
      <c r="BZ13" s="1068"/>
      <c r="CA13" s="1068"/>
      <c r="CB13" s="1068"/>
      <c r="CC13" s="1068"/>
      <c r="CD13" s="1068"/>
      <c r="CE13" s="1068"/>
      <c r="CF13" s="1068"/>
      <c r="CG13" s="1069"/>
      <c r="CH13" s="1042"/>
      <c r="CI13" s="1043"/>
      <c r="CJ13" s="1043"/>
      <c r="CK13" s="1043"/>
      <c r="CL13" s="1044"/>
      <c r="CM13" s="1042"/>
      <c r="CN13" s="1043"/>
      <c r="CO13" s="1043"/>
      <c r="CP13" s="1043"/>
      <c r="CQ13" s="1044"/>
      <c r="CR13" s="1042"/>
      <c r="CS13" s="1043"/>
      <c r="CT13" s="1043"/>
      <c r="CU13" s="1043"/>
      <c r="CV13" s="1044"/>
      <c r="CW13" s="1042"/>
      <c r="CX13" s="1043"/>
      <c r="CY13" s="1043"/>
      <c r="CZ13" s="1043"/>
      <c r="DA13" s="1044"/>
      <c r="DB13" s="1042"/>
      <c r="DC13" s="1043"/>
      <c r="DD13" s="1043"/>
      <c r="DE13" s="1043"/>
      <c r="DF13" s="1044"/>
      <c r="DG13" s="1042"/>
      <c r="DH13" s="1043"/>
      <c r="DI13" s="1043"/>
      <c r="DJ13" s="1043"/>
      <c r="DK13" s="1044"/>
      <c r="DL13" s="1042"/>
      <c r="DM13" s="1043"/>
      <c r="DN13" s="1043"/>
      <c r="DO13" s="1043"/>
      <c r="DP13" s="1044"/>
      <c r="DQ13" s="1042"/>
      <c r="DR13" s="1043"/>
      <c r="DS13" s="1043"/>
      <c r="DT13" s="1043"/>
      <c r="DU13" s="1044"/>
      <c r="DV13" s="1045"/>
      <c r="DW13" s="1046"/>
      <c r="DX13" s="1046"/>
      <c r="DY13" s="1046"/>
      <c r="DZ13" s="1047"/>
      <c r="EA13" s="253"/>
    </row>
    <row r="14" spans="1:131" s="254" customFormat="1" ht="26.25" customHeight="1" x14ac:dyDescent="0.15">
      <c r="A14" s="260">
        <v>8</v>
      </c>
      <c r="B14" s="1090"/>
      <c r="C14" s="1091"/>
      <c r="D14" s="1091"/>
      <c r="E14" s="1091"/>
      <c r="F14" s="1091"/>
      <c r="G14" s="1091"/>
      <c r="H14" s="1091"/>
      <c r="I14" s="1091"/>
      <c r="J14" s="1091"/>
      <c r="K14" s="1091"/>
      <c r="L14" s="1091"/>
      <c r="M14" s="1091"/>
      <c r="N14" s="1091"/>
      <c r="O14" s="1091"/>
      <c r="P14" s="1092"/>
      <c r="Q14" s="1096"/>
      <c r="R14" s="1097"/>
      <c r="S14" s="1097"/>
      <c r="T14" s="1097"/>
      <c r="U14" s="1097"/>
      <c r="V14" s="1097"/>
      <c r="W14" s="1097"/>
      <c r="X14" s="1097"/>
      <c r="Y14" s="1097"/>
      <c r="Z14" s="1097"/>
      <c r="AA14" s="1097"/>
      <c r="AB14" s="1097"/>
      <c r="AC14" s="1097"/>
      <c r="AD14" s="1097"/>
      <c r="AE14" s="1098"/>
      <c r="AF14" s="1072"/>
      <c r="AG14" s="1073"/>
      <c r="AH14" s="1073"/>
      <c r="AI14" s="1073"/>
      <c r="AJ14" s="1074"/>
      <c r="AK14" s="1139"/>
      <c r="AL14" s="1140"/>
      <c r="AM14" s="1140"/>
      <c r="AN14" s="1140"/>
      <c r="AO14" s="1140"/>
      <c r="AP14" s="1140"/>
      <c r="AQ14" s="1140"/>
      <c r="AR14" s="1140"/>
      <c r="AS14" s="1140"/>
      <c r="AT14" s="1140"/>
      <c r="AU14" s="1137"/>
      <c r="AV14" s="1137"/>
      <c r="AW14" s="1137"/>
      <c r="AX14" s="1137"/>
      <c r="AY14" s="1138"/>
      <c r="AZ14" s="251"/>
      <c r="BA14" s="251"/>
      <c r="BB14" s="251"/>
      <c r="BC14" s="251"/>
      <c r="BD14" s="251"/>
      <c r="BE14" s="252"/>
      <c r="BF14" s="252"/>
      <c r="BG14" s="252"/>
      <c r="BH14" s="252"/>
      <c r="BI14" s="252"/>
      <c r="BJ14" s="252"/>
      <c r="BK14" s="252"/>
      <c r="BL14" s="252"/>
      <c r="BM14" s="252"/>
      <c r="BN14" s="252"/>
      <c r="BO14" s="252"/>
      <c r="BP14" s="252"/>
      <c r="BQ14" s="261">
        <v>8</v>
      </c>
      <c r="BR14" s="262"/>
      <c r="BS14" s="1067"/>
      <c r="BT14" s="1068"/>
      <c r="BU14" s="1068"/>
      <c r="BV14" s="1068"/>
      <c r="BW14" s="1068"/>
      <c r="BX14" s="1068"/>
      <c r="BY14" s="1068"/>
      <c r="BZ14" s="1068"/>
      <c r="CA14" s="1068"/>
      <c r="CB14" s="1068"/>
      <c r="CC14" s="1068"/>
      <c r="CD14" s="1068"/>
      <c r="CE14" s="1068"/>
      <c r="CF14" s="1068"/>
      <c r="CG14" s="1069"/>
      <c r="CH14" s="1042"/>
      <c r="CI14" s="1043"/>
      <c r="CJ14" s="1043"/>
      <c r="CK14" s="1043"/>
      <c r="CL14" s="1044"/>
      <c r="CM14" s="1042"/>
      <c r="CN14" s="1043"/>
      <c r="CO14" s="1043"/>
      <c r="CP14" s="1043"/>
      <c r="CQ14" s="1044"/>
      <c r="CR14" s="1042"/>
      <c r="CS14" s="1043"/>
      <c r="CT14" s="1043"/>
      <c r="CU14" s="1043"/>
      <c r="CV14" s="1044"/>
      <c r="CW14" s="1042"/>
      <c r="CX14" s="1043"/>
      <c r="CY14" s="1043"/>
      <c r="CZ14" s="1043"/>
      <c r="DA14" s="1044"/>
      <c r="DB14" s="1042"/>
      <c r="DC14" s="1043"/>
      <c r="DD14" s="1043"/>
      <c r="DE14" s="1043"/>
      <c r="DF14" s="1044"/>
      <c r="DG14" s="1042"/>
      <c r="DH14" s="1043"/>
      <c r="DI14" s="1043"/>
      <c r="DJ14" s="1043"/>
      <c r="DK14" s="1044"/>
      <c r="DL14" s="1042"/>
      <c r="DM14" s="1043"/>
      <c r="DN14" s="1043"/>
      <c r="DO14" s="1043"/>
      <c r="DP14" s="1044"/>
      <c r="DQ14" s="1042"/>
      <c r="DR14" s="1043"/>
      <c r="DS14" s="1043"/>
      <c r="DT14" s="1043"/>
      <c r="DU14" s="1044"/>
      <c r="DV14" s="1045"/>
      <c r="DW14" s="1046"/>
      <c r="DX14" s="1046"/>
      <c r="DY14" s="1046"/>
      <c r="DZ14" s="1047"/>
      <c r="EA14" s="253"/>
    </row>
    <row r="15" spans="1:131" s="254" customFormat="1" ht="26.25" customHeight="1" x14ac:dyDescent="0.15">
      <c r="A15" s="260">
        <v>9</v>
      </c>
      <c r="B15" s="1090"/>
      <c r="C15" s="1091"/>
      <c r="D15" s="1091"/>
      <c r="E15" s="1091"/>
      <c r="F15" s="1091"/>
      <c r="G15" s="1091"/>
      <c r="H15" s="1091"/>
      <c r="I15" s="1091"/>
      <c r="J15" s="1091"/>
      <c r="K15" s="1091"/>
      <c r="L15" s="1091"/>
      <c r="M15" s="1091"/>
      <c r="N15" s="1091"/>
      <c r="O15" s="1091"/>
      <c r="P15" s="1092"/>
      <c r="Q15" s="1096"/>
      <c r="R15" s="1097"/>
      <c r="S15" s="1097"/>
      <c r="T15" s="1097"/>
      <c r="U15" s="1097"/>
      <c r="V15" s="1097"/>
      <c r="W15" s="1097"/>
      <c r="X15" s="1097"/>
      <c r="Y15" s="1097"/>
      <c r="Z15" s="1097"/>
      <c r="AA15" s="1097"/>
      <c r="AB15" s="1097"/>
      <c r="AC15" s="1097"/>
      <c r="AD15" s="1097"/>
      <c r="AE15" s="1098"/>
      <c r="AF15" s="1072"/>
      <c r="AG15" s="1073"/>
      <c r="AH15" s="1073"/>
      <c r="AI15" s="1073"/>
      <c r="AJ15" s="1074"/>
      <c r="AK15" s="1139"/>
      <c r="AL15" s="1140"/>
      <c r="AM15" s="1140"/>
      <c r="AN15" s="1140"/>
      <c r="AO15" s="1140"/>
      <c r="AP15" s="1140"/>
      <c r="AQ15" s="1140"/>
      <c r="AR15" s="1140"/>
      <c r="AS15" s="1140"/>
      <c r="AT15" s="1140"/>
      <c r="AU15" s="1137"/>
      <c r="AV15" s="1137"/>
      <c r="AW15" s="1137"/>
      <c r="AX15" s="1137"/>
      <c r="AY15" s="1138"/>
      <c r="AZ15" s="251"/>
      <c r="BA15" s="251"/>
      <c r="BB15" s="251"/>
      <c r="BC15" s="251"/>
      <c r="BD15" s="251"/>
      <c r="BE15" s="252"/>
      <c r="BF15" s="252"/>
      <c r="BG15" s="252"/>
      <c r="BH15" s="252"/>
      <c r="BI15" s="252"/>
      <c r="BJ15" s="252"/>
      <c r="BK15" s="252"/>
      <c r="BL15" s="252"/>
      <c r="BM15" s="252"/>
      <c r="BN15" s="252"/>
      <c r="BO15" s="252"/>
      <c r="BP15" s="252"/>
      <c r="BQ15" s="261">
        <v>9</v>
      </c>
      <c r="BR15" s="262"/>
      <c r="BS15" s="1067"/>
      <c r="BT15" s="1068"/>
      <c r="BU15" s="1068"/>
      <c r="BV15" s="1068"/>
      <c r="BW15" s="1068"/>
      <c r="BX15" s="1068"/>
      <c r="BY15" s="1068"/>
      <c r="BZ15" s="1068"/>
      <c r="CA15" s="1068"/>
      <c r="CB15" s="1068"/>
      <c r="CC15" s="1068"/>
      <c r="CD15" s="1068"/>
      <c r="CE15" s="1068"/>
      <c r="CF15" s="1068"/>
      <c r="CG15" s="1069"/>
      <c r="CH15" s="1042"/>
      <c r="CI15" s="1043"/>
      <c r="CJ15" s="1043"/>
      <c r="CK15" s="1043"/>
      <c r="CL15" s="1044"/>
      <c r="CM15" s="1042"/>
      <c r="CN15" s="1043"/>
      <c r="CO15" s="1043"/>
      <c r="CP15" s="1043"/>
      <c r="CQ15" s="1044"/>
      <c r="CR15" s="1042"/>
      <c r="CS15" s="1043"/>
      <c r="CT15" s="1043"/>
      <c r="CU15" s="1043"/>
      <c r="CV15" s="1044"/>
      <c r="CW15" s="1042"/>
      <c r="CX15" s="1043"/>
      <c r="CY15" s="1043"/>
      <c r="CZ15" s="1043"/>
      <c r="DA15" s="1044"/>
      <c r="DB15" s="1042"/>
      <c r="DC15" s="1043"/>
      <c r="DD15" s="1043"/>
      <c r="DE15" s="1043"/>
      <c r="DF15" s="1044"/>
      <c r="DG15" s="1042"/>
      <c r="DH15" s="1043"/>
      <c r="DI15" s="1043"/>
      <c r="DJ15" s="1043"/>
      <c r="DK15" s="1044"/>
      <c r="DL15" s="1042"/>
      <c r="DM15" s="1043"/>
      <c r="DN15" s="1043"/>
      <c r="DO15" s="1043"/>
      <c r="DP15" s="1044"/>
      <c r="DQ15" s="1042"/>
      <c r="DR15" s="1043"/>
      <c r="DS15" s="1043"/>
      <c r="DT15" s="1043"/>
      <c r="DU15" s="1044"/>
      <c r="DV15" s="1045"/>
      <c r="DW15" s="1046"/>
      <c r="DX15" s="1046"/>
      <c r="DY15" s="1046"/>
      <c r="DZ15" s="1047"/>
      <c r="EA15" s="253"/>
    </row>
    <row r="16" spans="1:131" s="254" customFormat="1" ht="26.25" customHeight="1" x14ac:dyDescent="0.15">
      <c r="A16" s="260">
        <v>10</v>
      </c>
      <c r="B16" s="1090"/>
      <c r="C16" s="1091"/>
      <c r="D16" s="1091"/>
      <c r="E16" s="1091"/>
      <c r="F16" s="1091"/>
      <c r="G16" s="1091"/>
      <c r="H16" s="1091"/>
      <c r="I16" s="1091"/>
      <c r="J16" s="1091"/>
      <c r="K16" s="1091"/>
      <c r="L16" s="1091"/>
      <c r="M16" s="1091"/>
      <c r="N16" s="1091"/>
      <c r="O16" s="1091"/>
      <c r="P16" s="1092"/>
      <c r="Q16" s="1096"/>
      <c r="R16" s="1097"/>
      <c r="S16" s="1097"/>
      <c r="T16" s="1097"/>
      <c r="U16" s="1097"/>
      <c r="V16" s="1097"/>
      <c r="W16" s="1097"/>
      <c r="X16" s="1097"/>
      <c r="Y16" s="1097"/>
      <c r="Z16" s="1097"/>
      <c r="AA16" s="1097"/>
      <c r="AB16" s="1097"/>
      <c r="AC16" s="1097"/>
      <c r="AD16" s="1097"/>
      <c r="AE16" s="1098"/>
      <c r="AF16" s="1072"/>
      <c r="AG16" s="1073"/>
      <c r="AH16" s="1073"/>
      <c r="AI16" s="1073"/>
      <c r="AJ16" s="1074"/>
      <c r="AK16" s="1139"/>
      <c r="AL16" s="1140"/>
      <c r="AM16" s="1140"/>
      <c r="AN16" s="1140"/>
      <c r="AO16" s="1140"/>
      <c r="AP16" s="1140"/>
      <c r="AQ16" s="1140"/>
      <c r="AR16" s="1140"/>
      <c r="AS16" s="1140"/>
      <c r="AT16" s="1140"/>
      <c r="AU16" s="1137"/>
      <c r="AV16" s="1137"/>
      <c r="AW16" s="1137"/>
      <c r="AX16" s="1137"/>
      <c r="AY16" s="1138"/>
      <c r="AZ16" s="251"/>
      <c r="BA16" s="251"/>
      <c r="BB16" s="251"/>
      <c r="BC16" s="251"/>
      <c r="BD16" s="251"/>
      <c r="BE16" s="252"/>
      <c r="BF16" s="252"/>
      <c r="BG16" s="252"/>
      <c r="BH16" s="252"/>
      <c r="BI16" s="252"/>
      <c r="BJ16" s="252"/>
      <c r="BK16" s="252"/>
      <c r="BL16" s="252"/>
      <c r="BM16" s="252"/>
      <c r="BN16" s="252"/>
      <c r="BO16" s="252"/>
      <c r="BP16" s="252"/>
      <c r="BQ16" s="261">
        <v>10</v>
      </c>
      <c r="BR16" s="262"/>
      <c r="BS16" s="1067"/>
      <c r="BT16" s="1068"/>
      <c r="BU16" s="1068"/>
      <c r="BV16" s="1068"/>
      <c r="BW16" s="1068"/>
      <c r="BX16" s="1068"/>
      <c r="BY16" s="1068"/>
      <c r="BZ16" s="1068"/>
      <c r="CA16" s="1068"/>
      <c r="CB16" s="1068"/>
      <c r="CC16" s="1068"/>
      <c r="CD16" s="1068"/>
      <c r="CE16" s="1068"/>
      <c r="CF16" s="1068"/>
      <c r="CG16" s="1069"/>
      <c r="CH16" s="1042"/>
      <c r="CI16" s="1043"/>
      <c r="CJ16" s="1043"/>
      <c r="CK16" s="1043"/>
      <c r="CL16" s="1044"/>
      <c r="CM16" s="1042"/>
      <c r="CN16" s="1043"/>
      <c r="CO16" s="1043"/>
      <c r="CP16" s="1043"/>
      <c r="CQ16" s="1044"/>
      <c r="CR16" s="1042"/>
      <c r="CS16" s="1043"/>
      <c r="CT16" s="1043"/>
      <c r="CU16" s="1043"/>
      <c r="CV16" s="1044"/>
      <c r="CW16" s="1042"/>
      <c r="CX16" s="1043"/>
      <c r="CY16" s="1043"/>
      <c r="CZ16" s="1043"/>
      <c r="DA16" s="1044"/>
      <c r="DB16" s="1042"/>
      <c r="DC16" s="1043"/>
      <c r="DD16" s="1043"/>
      <c r="DE16" s="1043"/>
      <c r="DF16" s="1044"/>
      <c r="DG16" s="1042"/>
      <c r="DH16" s="1043"/>
      <c r="DI16" s="1043"/>
      <c r="DJ16" s="1043"/>
      <c r="DK16" s="1044"/>
      <c r="DL16" s="1042"/>
      <c r="DM16" s="1043"/>
      <c r="DN16" s="1043"/>
      <c r="DO16" s="1043"/>
      <c r="DP16" s="1044"/>
      <c r="DQ16" s="1042"/>
      <c r="DR16" s="1043"/>
      <c r="DS16" s="1043"/>
      <c r="DT16" s="1043"/>
      <c r="DU16" s="1044"/>
      <c r="DV16" s="1045"/>
      <c r="DW16" s="1046"/>
      <c r="DX16" s="1046"/>
      <c r="DY16" s="1046"/>
      <c r="DZ16" s="1047"/>
      <c r="EA16" s="253"/>
    </row>
    <row r="17" spans="1:131" s="254" customFormat="1" ht="26.25" customHeight="1" x14ac:dyDescent="0.15">
      <c r="A17" s="260">
        <v>11</v>
      </c>
      <c r="B17" s="1090"/>
      <c r="C17" s="1091"/>
      <c r="D17" s="1091"/>
      <c r="E17" s="1091"/>
      <c r="F17" s="1091"/>
      <c r="G17" s="1091"/>
      <c r="H17" s="1091"/>
      <c r="I17" s="1091"/>
      <c r="J17" s="1091"/>
      <c r="K17" s="1091"/>
      <c r="L17" s="1091"/>
      <c r="M17" s="1091"/>
      <c r="N17" s="1091"/>
      <c r="O17" s="1091"/>
      <c r="P17" s="1092"/>
      <c r="Q17" s="1096"/>
      <c r="R17" s="1097"/>
      <c r="S17" s="1097"/>
      <c r="T17" s="1097"/>
      <c r="U17" s="1097"/>
      <c r="V17" s="1097"/>
      <c r="W17" s="1097"/>
      <c r="X17" s="1097"/>
      <c r="Y17" s="1097"/>
      <c r="Z17" s="1097"/>
      <c r="AA17" s="1097"/>
      <c r="AB17" s="1097"/>
      <c r="AC17" s="1097"/>
      <c r="AD17" s="1097"/>
      <c r="AE17" s="1098"/>
      <c r="AF17" s="1072"/>
      <c r="AG17" s="1073"/>
      <c r="AH17" s="1073"/>
      <c r="AI17" s="1073"/>
      <c r="AJ17" s="1074"/>
      <c r="AK17" s="1139"/>
      <c r="AL17" s="1140"/>
      <c r="AM17" s="1140"/>
      <c r="AN17" s="1140"/>
      <c r="AO17" s="1140"/>
      <c r="AP17" s="1140"/>
      <c r="AQ17" s="1140"/>
      <c r="AR17" s="1140"/>
      <c r="AS17" s="1140"/>
      <c r="AT17" s="1140"/>
      <c r="AU17" s="1137"/>
      <c r="AV17" s="1137"/>
      <c r="AW17" s="1137"/>
      <c r="AX17" s="1137"/>
      <c r="AY17" s="1138"/>
      <c r="AZ17" s="251"/>
      <c r="BA17" s="251"/>
      <c r="BB17" s="251"/>
      <c r="BC17" s="251"/>
      <c r="BD17" s="251"/>
      <c r="BE17" s="252"/>
      <c r="BF17" s="252"/>
      <c r="BG17" s="252"/>
      <c r="BH17" s="252"/>
      <c r="BI17" s="252"/>
      <c r="BJ17" s="252"/>
      <c r="BK17" s="252"/>
      <c r="BL17" s="252"/>
      <c r="BM17" s="252"/>
      <c r="BN17" s="252"/>
      <c r="BO17" s="252"/>
      <c r="BP17" s="252"/>
      <c r="BQ17" s="261">
        <v>11</v>
      </c>
      <c r="BR17" s="262"/>
      <c r="BS17" s="1067"/>
      <c r="BT17" s="1068"/>
      <c r="BU17" s="1068"/>
      <c r="BV17" s="1068"/>
      <c r="BW17" s="1068"/>
      <c r="BX17" s="1068"/>
      <c r="BY17" s="1068"/>
      <c r="BZ17" s="1068"/>
      <c r="CA17" s="1068"/>
      <c r="CB17" s="1068"/>
      <c r="CC17" s="1068"/>
      <c r="CD17" s="1068"/>
      <c r="CE17" s="1068"/>
      <c r="CF17" s="1068"/>
      <c r="CG17" s="1069"/>
      <c r="CH17" s="1042"/>
      <c r="CI17" s="1043"/>
      <c r="CJ17" s="1043"/>
      <c r="CK17" s="1043"/>
      <c r="CL17" s="1044"/>
      <c r="CM17" s="1042"/>
      <c r="CN17" s="1043"/>
      <c r="CO17" s="1043"/>
      <c r="CP17" s="1043"/>
      <c r="CQ17" s="1044"/>
      <c r="CR17" s="1042"/>
      <c r="CS17" s="1043"/>
      <c r="CT17" s="1043"/>
      <c r="CU17" s="1043"/>
      <c r="CV17" s="1044"/>
      <c r="CW17" s="1042"/>
      <c r="CX17" s="1043"/>
      <c r="CY17" s="1043"/>
      <c r="CZ17" s="1043"/>
      <c r="DA17" s="1044"/>
      <c r="DB17" s="1042"/>
      <c r="DC17" s="1043"/>
      <c r="DD17" s="1043"/>
      <c r="DE17" s="1043"/>
      <c r="DF17" s="1044"/>
      <c r="DG17" s="1042"/>
      <c r="DH17" s="1043"/>
      <c r="DI17" s="1043"/>
      <c r="DJ17" s="1043"/>
      <c r="DK17" s="1044"/>
      <c r="DL17" s="1042"/>
      <c r="DM17" s="1043"/>
      <c r="DN17" s="1043"/>
      <c r="DO17" s="1043"/>
      <c r="DP17" s="1044"/>
      <c r="DQ17" s="1042"/>
      <c r="DR17" s="1043"/>
      <c r="DS17" s="1043"/>
      <c r="DT17" s="1043"/>
      <c r="DU17" s="1044"/>
      <c r="DV17" s="1045"/>
      <c r="DW17" s="1046"/>
      <c r="DX17" s="1046"/>
      <c r="DY17" s="1046"/>
      <c r="DZ17" s="1047"/>
      <c r="EA17" s="253"/>
    </row>
    <row r="18" spans="1:131" s="254" customFormat="1" ht="26.25" customHeight="1" x14ac:dyDescent="0.15">
      <c r="A18" s="260">
        <v>12</v>
      </c>
      <c r="B18" s="1090"/>
      <c r="C18" s="1091"/>
      <c r="D18" s="1091"/>
      <c r="E18" s="1091"/>
      <c r="F18" s="1091"/>
      <c r="G18" s="1091"/>
      <c r="H18" s="1091"/>
      <c r="I18" s="1091"/>
      <c r="J18" s="1091"/>
      <c r="K18" s="1091"/>
      <c r="L18" s="1091"/>
      <c r="M18" s="1091"/>
      <c r="N18" s="1091"/>
      <c r="O18" s="1091"/>
      <c r="P18" s="1092"/>
      <c r="Q18" s="1096"/>
      <c r="R18" s="1097"/>
      <c r="S18" s="1097"/>
      <c r="T18" s="1097"/>
      <c r="U18" s="1097"/>
      <c r="V18" s="1097"/>
      <c r="W18" s="1097"/>
      <c r="X18" s="1097"/>
      <c r="Y18" s="1097"/>
      <c r="Z18" s="1097"/>
      <c r="AA18" s="1097"/>
      <c r="AB18" s="1097"/>
      <c r="AC18" s="1097"/>
      <c r="AD18" s="1097"/>
      <c r="AE18" s="1098"/>
      <c r="AF18" s="1072"/>
      <c r="AG18" s="1073"/>
      <c r="AH18" s="1073"/>
      <c r="AI18" s="1073"/>
      <c r="AJ18" s="1074"/>
      <c r="AK18" s="1139"/>
      <c r="AL18" s="1140"/>
      <c r="AM18" s="1140"/>
      <c r="AN18" s="1140"/>
      <c r="AO18" s="1140"/>
      <c r="AP18" s="1140"/>
      <c r="AQ18" s="1140"/>
      <c r="AR18" s="1140"/>
      <c r="AS18" s="1140"/>
      <c r="AT18" s="1140"/>
      <c r="AU18" s="1137"/>
      <c r="AV18" s="1137"/>
      <c r="AW18" s="1137"/>
      <c r="AX18" s="1137"/>
      <c r="AY18" s="1138"/>
      <c r="AZ18" s="251"/>
      <c r="BA18" s="251"/>
      <c r="BB18" s="251"/>
      <c r="BC18" s="251"/>
      <c r="BD18" s="251"/>
      <c r="BE18" s="252"/>
      <c r="BF18" s="252"/>
      <c r="BG18" s="252"/>
      <c r="BH18" s="252"/>
      <c r="BI18" s="252"/>
      <c r="BJ18" s="252"/>
      <c r="BK18" s="252"/>
      <c r="BL18" s="252"/>
      <c r="BM18" s="252"/>
      <c r="BN18" s="252"/>
      <c r="BO18" s="252"/>
      <c r="BP18" s="252"/>
      <c r="BQ18" s="261">
        <v>12</v>
      </c>
      <c r="BR18" s="262"/>
      <c r="BS18" s="1067"/>
      <c r="BT18" s="1068"/>
      <c r="BU18" s="1068"/>
      <c r="BV18" s="1068"/>
      <c r="BW18" s="1068"/>
      <c r="BX18" s="1068"/>
      <c r="BY18" s="1068"/>
      <c r="BZ18" s="1068"/>
      <c r="CA18" s="1068"/>
      <c r="CB18" s="1068"/>
      <c r="CC18" s="1068"/>
      <c r="CD18" s="1068"/>
      <c r="CE18" s="1068"/>
      <c r="CF18" s="1068"/>
      <c r="CG18" s="1069"/>
      <c r="CH18" s="1042"/>
      <c r="CI18" s="1043"/>
      <c r="CJ18" s="1043"/>
      <c r="CK18" s="1043"/>
      <c r="CL18" s="1044"/>
      <c r="CM18" s="1042"/>
      <c r="CN18" s="1043"/>
      <c r="CO18" s="1043"/>
      <c r="CP18" s="1043"/>
      <c r="CQ18" s="1044"/>
      <c r="CR18" s="1042"/>
      <c r="CS18" s="1043"/>
      <c r="CT18" s="1043"/>
      <c r="CU18" s="1043"/>
      <c r="CV18" s="1044"/>
      <c r="CW18" s="1042"/>
      <c r="CX18" s="1043"/>
      <c r="CY18" s="1043"/>
      <c r="CZ18" s="1043"/>
      <c r="DA18" s="1044"/>
      <c r="DB18" s="1042"/>
      <c r="DC18" s="1043"/>
      <c r="DD18" s="1043"/>
      <c r="DE18" s="1043"/>
      <c r="DF18" s="1044"/>
      <c r="DG18" s="1042"/>
      <c r="DH18" s="1043"/>
      <c r="DI18" s="1043"/>
      <c r="DJ18" s="1043"/>
      <c r="DK18" s="1044"/>
      <c r="DL18" s="1042"/>
      <c r="DM18" s="1043"/>
      <c r="DN18" s="1043"/>
      <c r="DO18" s="1043"/>
      <c r="DP18" s="1044"/>
      <c r="DQ18" s="1042"/>
      <c r="DR18" s="1043"/>
      <c r="DS18" s="1043"/>
      <c r="DT18" s="1043"/>
      <c r="DU18" s="1044"/>
      <c r="DV18" s="1045"/>
      <c r="DW18" s="1046"/>
      <c r="DX18" s="1046"/>
      <c r="DY18" s="1046"/>
      <c r="DZ18" s="1047"/>
      <c r="EA18" s="253"/>
    </row>
    <row r="19" spans="1:131" s="254" customFormat="1" ht="26.25" customHeight="1" x14ac:dyDescent="0.15">
      <c r="A19" s="260">
        <v>13</v>
      </c>
      <c r="B19" s="1090"/>
      <c r="C19" s="1091"/>
      <c r="D19" s="1091"/>
      <c r="E19" s="1091"/>
      <c r="F19" s="1091"/>
      <c r="G19" s="1091"/>
      <c r="H19" s="1091"/>
      <c r="I19" s="1091"/>
      <c r="J19" s="1091"/>
      <c r="K19" s="1091"/>
      <c r="L19" s="1091"/>
      <c r="M19" s="1091"/>
      <c r="N19" s="1091"/>
      <c r="O19" s="1091"/>
      <c r="P19" s="1092"/>
      <c r="Q19" s="1096"/>
      <c r="R19" s="1097"/>
      <c r="S19" s="1097"/>
      <c r="T19" s="1097"/>
      <c r="U19" s="1097"/>
      <c r="V19" s="1097"/>
      <c r="W19" s="1097"/>
      <c r="X19" s="1097"/>
      <c r="Y19" s="1097"/>
      <c r="Z19" s="1097"/>
      <c r="AA19" s="1097"/>
      <c r="AB19" s="1097"/>
      <c r="AC19" s="1097"/>
      <c r="AD19" s="1097"/>
      <c r="AE19" s="1098"/>
      <c r="AF19" s="1072"/>
      <c r="AG19" s="1073"/>
      <c r="AH19" s="1073"/>
      <c r="AI19" s="1073"/>
      <c r="AJ19" s="1074"/>
      <c r="AK19" s="1139"/>
      <c r="AL19" s="1140"/>
      <c r="AM19" s="1140"/>
      <c r="AN19" s="1140"/>
      <c r="AO19" s="1140"/>
      <c r="AP19" s="1140"/>
      <c r="AQ19" s="1140"/>
      <c r="AR19" s="1140"/>
      <c r="AS19" s="1140"/>
      <c r="AT19" s="1140"/>
      <c r="AU19" s="1137"/>
      <c r="AV19" s="1137"/>
      <c r="AW19" s="1137"/>
      <c r="AX19" s="1137"/>
      <c r="AY19" s="1138"/>
      <c r="AZ19" s="251"/>
      <c r="BA19" s="251"/>
      <c r="BB19" s="251"/>
      <c r="BC19" s="251"/>
      <c r="BD19" s="251"/>
      <c r="BE19" s="252"/>
      <c r="BF19" s="252"/>
      <c r="BG19" s="252"/>
      <c r="BH19" s="252"/>
      <c r="BI19" s="252"/>
      <c r="BJ19" s="252"/>
      <c r="BK19" s="252"/>
      <c r="BL19" s="252"/>
      <c r="BM19" s="252"/>
      <c r="BN19" s="252"/>
      <c r="BO19" s="252"/>
      <c r="BP19" s="252"/>
      <c r="BQ19" s="261">
        <v>13</v>
      </c>
      <c r="BR19" s="262"/>
      <c r="BS19" s="1067"/>
      <c r="BT19" s="1068"/>
      <c r="BU19" s="1068"/>
      <c r="BV19" s="1068"/>
      <c r="BW19" s="1068"/>
      <c r="BX19" s="1068"/>
      <c r="BY19" s="1068"/>
      <c r="BZ19" s="1068"/>
      <c r="CA19" s="1068"/>
      <c r="CB19" s="1068"/>
      <c r="CC19" s="1068"/>
      <c r="CD19" s="1068"/>
      <c r="CE19" s="1068"/>
      <c r="CF19" s="1068"/>
      <c r="CG19" s="1069"/>
      <c r="CH19" s="1042"/>
      <c r="CI19" s="1043"/>
      <c r="CJ19" s="1043"/>
      <c r="CK19" s="1043"/>
      <c r="CL19" s="1044"/>
      <c r="CM19" s="1042"/>
      <c r="CN19" s="1043"/>
      <c r="CO19" s="1043"/>
      <c r="CP19" s="1043"/>
      <c r="CQ19" s="1044"/>
      <c r="CR19" s="1042"/>
      <c r="CS19" s="1043"/>
      <c r="CT19" s="1043"/>
      <c r="CU19" s="1043"/>
      <c r="CV19" s="1044"/>
      <c r="CW19" s="1042"/>
      <c r="CX19" s="1043"/>
      <c r="CY19" s="1043"/>
      <c r="CZ19" s="1043"/>
      <c r="DA19" s="1044"/>
      <c r="DB19" s="1042"/>
      <c r="DC19" s="1043"/>
      <c r="DD19" s="1043"/>
      <c r="DE19" s="1043"/>
      <c r="DF19" s="1044"/>
      <c r="DG19" s="1042"/>
      <c r="DH19" s="1043"/>
      <c r="DI19" s="1043"/>
      <c r="DJ19" s="1043"/>
      <c r="DK19" s="1044"/>
      <c r="DL19" s="1042"/>
      <c r="DM19" s="1043"/>
      <c r="DN19" s="1043"/>
      <c r="DO19" s="1043"/>
      <c r="DP19" s="1044"/>
      <c r="DQ19" s="1042"/>
      <c r="DR19" s="1043"/>
      <c r="DS19" s="1043"/>
      <c r="DT19" s="1043"/>
      <c r="DU19" s="1044"/>
      <c r="DV19" s="1045"/>
      <c r="DW19" s="1046"/>
      <c r="DX19" s="1046"/>
      <c r="DY19" s="1046"/>
      <c r="DZ19" s="1047"/>
      <c r="EA19" s="253"/>
    </row>
    <row r="20" spans="1:131" s="254" customFormat="1" ht="26.25" customHeight="1" x14ac:dyDescent="0.15">
      <c r="A20" s="260">
        <v>14</v>
      </c>
      <c r="B20" s="1090"/>
      <c r="C20" s="1091"/>
      <c r="D20" s="1091"/>
      <c r="E20" s="1091"/>
      <c r="F20" s="1091"/>
      <c r="G20" s="1091"/>
      <c r="H20" s="1091"/>
      <c r="I20" s="1091"/>
      <c r="J20" s="1091"/>
      <c r="K20" s="1091"/>
      <c r="L20" s="1091"/>
      <c r="M20" s="1091"/>
      <c r="N20" s="1091"/>
      <c r="O20" s="1091"/>
      <c r="P20" s="1092"/>
      <c r="Q20" s="1096"/>
      <c r="R20" s="1097"/>
      <c r="S20" s="1097"/>
      <c r="T20" s="1097"/>
      <c r="U20" s="1097"/>
      <c r="V20" s="1097"/>
      <c r="W20" s="1097"/>
      <c r="X20" s="1097"/>
      <c r="Y20" s="1097"/>
      <c r="Z20" s="1097"/>
      <c r="AA20" s="1097"/>
      <c r="AB20" s="1097"/>
      <c r="AC20" s="1097"/>
      <c r="AD20" s="1097"/>
      <c r="AE20" s="1098"/>
      <c r="AF20" s="1072"/>
      <c r="AG20" s="1073"/>
      <c r="AH20" s="1073"/>
      <c r="AI20" s="1073"/>
      <c r="AJ20" s="1074"/>
      <c r="AK20" s="1139"/>
      <c r="AL20" s="1140"/>
      <c r="AM20" s="1140"/>
      <c r="AN20" s="1140"/>
      <c r="AO20" s="1140"/>
      <c r="AP20" s="1140"/>
      <c r="AQ20" s="1140"/>
      <c r="AR20" s="1140"/>
      <c r="AS20" s="1140"/>
      <c r="AT20" s="1140"/>
      <c r="AU20" s="1137"/>
      <c r="AV20" s="1137"/>
      <c r="AW20" s="1137"/>
      <c r="AX20" s="1137"/>
      <c r="AY20" s="1138"/>
      <c r="AZ20" s="251"/>
      <c r="BA20" s="251"/>
      <c r="BB20" s="251"/>
      <c r="BC20" s="251"/>
      <c r="BD20" s="251"/>
      <c r="BE20" s="252"/>
      <c r="BF20" s="252"/>
      <c r="BG20" s="252"/>
      <c r="BH20" s="252"/>
      <c r="BI20" s="252"/>
      <c r="BJ20" s="252"/>
      <c r="BK20" s="252"/>
      <c r="BL20" s="252"/>
      <c r="BM20" s="252"/>
      <c r="BN20" s="252"/>
      <c r="BO20" s="252"/>
      <c r="BP20" s="252"/>
      <c r="BQ20" s="261">
        <v>14</v>
      </c>
      <c r="BR20" s="262"/>
      <c r="BS20" s="1067"/>
      <c r="BT20" s="1068"/>
      <c r="BU20" s="1068"/>
      <c r="BV20" s="1068"/>
      <c r="BW20" s="1068"/>
      <c r="BX20" s="1068"/>
      <c r="BY20" s="1068"/>
      <c r="BZ20" s="1068"/>
      <c r="CA20" s="1068"/>
      <c r="CB20" s="1068"/>
      <c r="CC20" s="1068"/>
      <c r="CD20" s="1068"/>
      <c r="CE20" s="1068"/>
      <c r="CF20" s="1068"/>
      <c r="CG20" s="1069"/>
      <c r="CH20" s="1042"/>
      <c r="CI20" s="1043"/>
      <c r="CJ20" s="1043"/>
      <c r="CK20" s="1043"/>
      <c r="CL20" s="1044"/>
      <c r="CM20" s="1042"/>
      <c r="CN20" s="1043"/>
      <c r="CO20" s="1043"/>
      <c r="CP20" s="1043"/>
      <c r="CQ20" s="1044"/>
      <c r="CR20" s="1042"/>
      <c r="CS20" s="1043"/>
      <c r="CT20" s="1043"/>
      <c r="CU20" s="1043"/>
      <c r="CV20" s="1044"/>
      <c r="CW20" s="1042"/>
      <c r="CX20" s="1043"/>
      <c r="CY20" s="1043"/>
      <c r="CZ20" s="1043"/>
      <c r="DA20" s="1044"/>
      <c r="DB20" s="1042"/>
      <c r="DC20" s="1043"/>
      <c r="DD20" s="1043"/>
      <c r="DE20" s="1043"/>
      <c r="DF20" s="1044"/>
      <c r="DG20" s="1042"/>
      <c r="DH20" s="1043"/>
      <c r="DI20" s="1043"/>
      <c r="DJ20" s="1043"/>
      <c r="DK20" s="1044"/>
      <c r="DL20" s="1042"/>
      <c r="DM20" s="1043"/>
      <c r="DN20" s="1043"/>
      <c r="DO20" s="1043"/>
      <c r="DP20" s="1044"/>
      <c r="DQ20" s="1042"/>
      <c r="DR20" s="1043"/>
      <c r="DS20" s="1043"/>
      <c r="DT20" s="1043"/>
      <c r="DU20" s="1044"/>
      <c r="DV20" s="1045"/>
      <c r="DW20" s="1046"/>
      <c r="DX20" s="1046"/>
      <c r="DY20" s="1046"/>
      <c r="DZ20" s="1047"/>
      <c r="EA20" s="253"/>
    </row>
    <row r="21" spans="1:131" s="254" customFormat="1" ht="26.25" customHeight="1" thickBot="1" x14ac:dyDescent="0.2">
      <c r="A21" s="260">
        <v>15</v>
      </c>
      <c r="B21" s="1090"/>
      <c r="C21" s="1091"/>
      <c r="D21" s="1091"/>
      <c r="E21" s="1091"/>
      <c r="F21" s="1091"/>
      <c r="G21" s="1091"/>
      <c r="H21" s="1091"/>
      <c r="I21" s="1091"/>
      <c r="J21" s="1091"/>
      <c r="K21" s="1091"/>
      <c r="L21" s="1091"/>
      <c r="M21" s="1091"/>
      <c r="N21" s="1091"/>
      <c r="O21" s="1091"/>
      <c r="P21" s="1092"/>
      <c r="Q21" s="1096"/>
      <c r="R21" s="1097"/>
      <c r="S21" s="1097"/>
      <c r="T21" s="1097"/>
      <c r="U21" s="1097"/>
      <c r="V21" s="1097"/>
      <c r="W21" s="1097"/>
      <c r="X21" s="1097"/>
      <c r="Y21" s="1097"/>
      <c r="Z21" s="1097"/>
      <c r="AA21" s="1097"/>
      <c r="AB21" s="1097"/>
      <c r="AC21" s="1097"/>
      <c r="AD21" s="1097"/>
      <c r="AE21" s="1098"/>
      <c r="AF21" s="1072"/>
      <c r="AG21" s="1073"/>
      <c r="AH21" s="1073"/>
      <c r="AI21" s="1073"/>
      <c r="AJ21" s="1074"/>
      <c r="AK21" s="1139"/>
      <c r="AL21" s="1140"/>
      <c r="AM21" s="1140"/>
      <c r="AN21" s="1140"/>
      <c r="AO21" s="1140"/>
      <c r="AP21" s="1140"/>
      <c r="AQ21" s="1140"/>
      <c r="AR21" s="1140"/>
      <c r="AS21" s="1140"/>
      <c r="AT21" s="1140"/>
      <c r="AU21" s="1137"/>
      <c r="AV21" s="1137"/>
      <c r="AW21" s="1137"/>
      <c r="AX21" s="1137"/>
      <c r="AY21" s="1138"/>
      <c r="AZ21" s="251"/>
      <c r="BA21" s="251"/>
      <c r="BB21" s="251"/>
      <c r="BC21" s="251"/>
      <c r="BD21" s="251"/>
      <c r="BE21" s="252"/>
      <c r="BF21" s="252"/>
      <c r="BG21" s="252"/>
      <c r="BH21" s="252"/>
      <c r="BI21" s="252"/>
      <c r="BJ21" s="252"/>
      <c r="BK21" s="252"/>
      <c r="BL21" s="252"/>
      <c r="BM21" s="252"/>
      <c r="BN21" s="252"/>
      <c r="BO21" s="252"/>
      <c r="BP21" s="252"/>
      <c r="BQ21" s="261">
        <v>15</v>
      </c>
      <c r="BR21" s="262"/>
      <c r="BS21" s="1067"/>
      <c r="BT21" s="1068"/>
      <c r="BU21" s="1068"/>
      <c r="BV21" s="1068"/>
      <c r="BW21" s="1068"/>
      <c r="BX21" s="1068"/>
      <c r="BY21" s="1068"/>
      <c r="BZ21" s="1068"/>
      <c r="CA21" s="1068"/>
      <c r="CB21" s="1068"/>
      <c r="CC21" s="1068"/>
      <c r="CD21" s="1068"/>
      <c r="CE21" s="1068"/>
      <c r="CF21" s="1068"/>
      <c r="CG21" s="1069"/>
      <c r="CH21" s="1042"/>
      <c r="CI21" s="1043"/>
      <c r="CJ21" s="1043"/>
      <c r="CK21" s="1043"/>
      <c r="CL21" s="1044"/>
      <c r="CM21" s="1042"/>
      <c r="CN21" s="1043"/>
      <c r="CO21" s="1043"/>
      <c r="CP21" s="1043"/>
      <c r="CQ21" s="1044"/>
      <c r="CR21" s="1042"/>
      <c r="CS21" s="1043"/>
      <c r="CT21" s="1043"/>
      <c r="CU21" s="1043"/>
      <c r="CV21" s="1044"/>
      <c r="CW21" s="1042"/>
      <c r="CX21" s="1043"/>
      <c r="CY21" s="1043"/>
      <c r="CZ21" s="1043"/>
      <c r="DA21" s="1044"/>
      <c r="DB21" s="1042"/>
      <c r="DC21" s="1043"/>
      <c r="DD21" s="1043"/>
      <c r="DE21" s="1043"/>
      <c r="DF21" s="1044"/>
      <c r="DG21" s="1042"/>
      <c r="DH21" s="1043"/>
      <c r="DI21" s="1043"/>
      <c r="DJ21" s="1043"/>
      <c r="DK21" s="1044"/>
      <c r="DL21" s="1042"/>
      <c r="DM21" s="1043"/>
      <c r="DN21" s="1043"/>
      <c r="DO21" s="1043"/>
      <c r="DP21" s="1044"/>
      <c r="DQ21" s="1042"/>
      <c r="DR21" s="1043"/>
      <c r="DS21" s="1043"/>
      <c r="DT21" s="1043"/>
      <c r="DU21" s="1044"/>
      <c r="DV21" s="1045"/>
      <c r="DW21" s="1046"/>
      <c r="DX21" s="1046"/>
      <c r="DY21" s="1046"/>
      <c r="DZ21" s="1047"/>
      <c r="EA21" s="253"/>
    </row>
    <row r="22" spans="1:131" s="254" customFormat="1" ht="26.25" customHeight="1" x14ac:dyDescent="0.15">
      <c r="A22" s="260">
        <v>16</v>
      </c>
      <c r="B22" s="1090"/>
      <c r="C22" s="1091"/>
      <c r="D22" s="1091"/>
      <c r="E22" s="1091"/>
      <c r="F22" s="1091"/>
      <c r="G22" s="1091"/>
      <c r="H22" s="1091"/>
      <c r="I22" s="1091"/>
      <c r="J22" s="1091"/>
      <c r="K22" s="1091"/>
      <c r="L22" s="1091"/>
      <c r="M22" s="1091"/>
      <c r="N22" s="1091"/>
      <c r="O22" s="1091"/>
      <c r="P22" s="1092"/>
      <c r="Q22" s="1134"/>
      <c r="R22" s="1135"/>
      <c r="S22" s="1135"/>
      <c r="T22" s="1135"/>
      <c r="U22" s="1135"/>
      <c r="V22" s="1135"/>
      <c r="W22" s="1135"/>
      <c r="X22" s="1135"/>
      <c r="Y22" s="1135"/>
      <c r="Z22" s="1135"/>
      <c r="AA22" s="1135"/>
      <c r="AB22" s="1135"/>
      <c r="AC22" s="1135"/>
      <c r="AD22" s="1135"/>
      <c r="AE22" s="1136"/>
      <c r="AF22" s="1072"/>
      <c r="AG22" s="1073"/>
      <c r="AH22" s="1073"/>
      <c r="AI22" s="1073"/>
      <c r="AJ22" s="1074"/>
      <c r="AK22" s="1130"/>
      <c r="AL22" s="1131"/>
      <c r="AM22" s="1131"/>
      <c r="AN22" s="1131"/>
      <c r="AO22" s="1131"/>
      <c r="AP22" s="1131"/>
      <c r="AQ22" s="1131"/>
      <c r="AR22" s="1131"/>
      <c r="AS22" s="1131"/>
      <c r="AT22" s="1131"/>
      <c r="AU22" s="1132"/>
      <c r="AV22" s="1132"/>
      <c r="AW22" s="1132"/>
      <c r="AX22" s="1132"/>
      <c r="AY22" s="1133"/>
      <c r="AZ22" s="1088" t="s">
        <v>394</v>
      </c>
      <c r="BA22" s="1088"/>
      <c r="BB22" s="1088"/>
      <c r="BC22" s="1088"/>
      <c r="BD22" s="1089"/>
      <c r="BE22" s="252"/>
      <c r="BF22" s="252"/>
      <c r="BG22" s="252"/>
      <c r="BH22" s="252"/>
      <c r="BI22" s="252"/>
      <c r="BJ22" s="252"/>
      <c r="BK22" s="252"/>
      <c r="BL22" s="252"/>
      <c r="BM22" s="252"/>
      <c r="BN22" s="252"/>
      <c r="BO22" s="252"/>
      <c r="BP22" s="252"/>
      <c r="BQ22" s="261">
        <v>16</v>
      </c>
      <c r="BR22" s="262"/>
      <c r="BS22" s="1067"/>
      <c r="BT22" s="1068"/>
      <c r="BU22" s="1068"/>
      <c r="BV22" s="1068"/>
      <c r="BW22" s="1068"/>
      <c r="BX22" s="1068"/>
      <c r="BY22" s="1068"/>
      <c r="BZ22" s="1068"/>
      <c r="CA22" s="1068"/>
      <c r="CB22" s="1068"/>
      <c r="CC22" s="1068"/>
      <c r="CD22" s="1068"/>
      <c r="CE22" s="1068"/>
      <c r="CF22" s="1068"/>
      <c r="CG22" s="1069"/>
      <c r="CH22" s="1042"/>
      <c r="CI22" s="1043"/>
      <c r="CJ22" s="1043"/>
      <c r="CK22" s="1043"/>
      <c r="CL22" s="1044"/>
      <c r="CM22" s="1042"/>
      <c r="CN22" s="1043"/>
      <c r="CO22" s="1043"/>
      <c r="CP22" s="1043"/>
      <c r="CQ22" s="1044"/>
      <c r="CR22" s="1042"/>
      <c r="CS22" s="1043"/>
      <c r="CT22" s="1043"/>
      <c r="CU22" s="1043"/>
      <c r="CV22" s="1044"/>
      <c r="CW22" s="1042"/>
      <c r="CX22" s="1043"/>
      <c r="CY22" s="1043"/>
      <c r="CZ22" s="1043"/>
      <c r="DA22" s="1044"/>
      <c r="DB22" s="1042"/>
      <c r="DC22" s="1043"/>
      <c r="DD22" s="1043"/>
      <c r="DE22" s="1043"/>
      <c r="DF22" s="1044"/>
      <c r="DG22" s="1042"/>
      <c r="DH22" s="1043"/>
      <c r="DI22" s="1043"/>
      <c r="DJ22" s="1043"/>
      <c r="DK22" s="1044"/>
      <c r="DL22" s="1042"/>
      <c r="DM22" s="1043"/>
      <c r="DN22" s="1043"/>
      <c r="DO22" s="1043"/>
      <c r="DP22" s="1044"/>
      <c r="DQ22" s="1042"/>
      <c r="DR22" s="1043"/>
      <c r="DS22" s="1043"/>
      <c r="DT22" s="1043"/>
      <c r="DU22" s="1044"/>
      <c r="DV22" s="1045"/>
      <c r="DW22" s="1046"/>
      <c r="DX22" s="1046"/>
      <c r="DY22" s="1046"/>
      <c r="DZ22" s="1047"/>
      <c r="EA22" s="253"/>
    </row>
    <row r="23" spans="1:131" s="254" customFormat="1" ht="26.25" customHeight="1" thickBot="1" x14ac:dyDescent="0.2">
      <c r="A23" s="263" t="s">
        <v>395</v>
      </c>
      <c r="B23" s="997" t="s">
        <v>396</v>
      </c>
      <c r="C23" s="998"/>
      <c r="D23" s="998"/>
      <c r="E23" s="998"/>
      <c r="F23" s="998"/>
      <c r="G23" s="998"/>
      <c r="H23" s="998"/>
      <c r="I23" s="998"/>
      <c r="J23" s="998"/>
      <c r="K23" s="998"/>
      <c r="L23" s="998"/>
      <c r="M23" s="998"/>
      <c r="N23" s="998"/>
      <c r="O23" s="998"/>
      <c r="P23" s="999"/>
      <c r="Q23" s="1121">
        <f>SUM(Q7)</f>
        <v>35697</v>
      </c>
      <c r="R23" s="1122"/>
      <c r="S23" s="1122"/>
      <c r="T23" s="1122"/>
      <c r="U23" s="1122"/>
      <c r="V23" s="1122">
        <f>SUM(V7)</f>
        <v>33777</v>
      </c>
      <c r="W23" s="1122"/>
      <c r="X23" s="1122"/>
      <c r="Y23" s="1122"/>
      <c r="Z23" s="1122"/>
      <c r="AA23" s="1122">
        <f>SUM(AA7)</f>
        <v>1920</v>
      </c>
      <c r="AB23" s="1122"/>
      <c r="AC23" s="1122"/>
      <c r="AD23" s="1122"/>
      <c r="AE23" s="1123"/>
      <c r="AF23" s="1124">
        <v>1592</v>
      </c>
      <c r="AG23" s="1122"/>
      <c r="AH23" s="1122"/>
      <c r="AI23" s="1122"/>
      <c r="AJ23" s="1125"/>
      <c r="AK23" s="1126"/>
      <c r="AL23" s="1127"/>
      <c r="AM23" s="1127"/>
      <c r="AN23" s="1127"/>
      <c r="AO23" s="1127"/>
      <c r="AP23" s="1122">
        <f>SUM(AP7)</f>
        <v>21365</v>
      </c>
      <c r="AQ23" s="1122"/>
      <c r="AR23" s="1122"/>
      <c r="AS23" s="1122"/>
      <c r="AT23" s="1122"/>
      <c r="AU23" s="1128"/>
      <c r="AV23" s="1128"/>
      <c r="AW23" s="1128"/>
      <c r="AX23" s="1128"/>
      <c r="AY23" s="1129"/>
      <c r="AZ23" s="1118" t="s">
        <v>397</v>
      </c>
      <c r="BA23" s="1119"/>
      <c r="BB23" s="1119"/>
      <c r="BC23" s="1119"/>
      <c r="BD23" s="1120"/>
      <c r="BE23" s="252"/>
      <c r="BF23" s="252"/>
      <c r="BG23" s="252"/>
      <c r="BH23" s="252"/>
      <c r="BI23" s="252"/>
      <c r="BJ23" s="252"/>
      <c r="BK23" s="252"/>
      <c r="BL23" s="252"/>
      <c r="BM23" s="252"/>
      <c r="BN23" s="252"/>
      <c r="BO23" s="252"/>
      <c r="BP23" s="252"/>
      <c r="BQ23" s="261">
        <v>17</v>
      </c>
      <c r="BR23" s="262"/>
      <c r="BS23" s="1067"/>
      <c r="BT23" s="1068"/>
      <c r="BU23" s="1068"/>
      <c r="BV23" s="1068"/>
      <c r="BW23" s="1068"/>
      <c r="BX23" s="1068"/>
      <c r="BY23" s="1068"/>
      <c r="BZ23" s="1068"/>
      <c r="CA23" s="1068"/>
      <c r="CB23" s="1068"/>
      <c r="CC23" s="1068"/>
      <c r="CD23" s="1068"/>
      <c r="CE23" s="1068"/>
      <c r="CF23" s="1068"/>
      <c r="CG23" s="1069"/>
      <c r="CH23" s="1042"/>
      <c r="CI23" s="1043"/>
      <c r="CJ23" s="1043"/>
      <c r="CK23" s="1043"/>
      <c r="CL23" s="1044"/>
      <c r="CM23" s="1042"/>
      <c r="CN23" s="1043"/>
      <c r="CO23" s="1043"/>
      <c r="CP23" s="1043"/>
      <c r="CQ23" s="1044"/>
      <c r="CR23" s="1042"/>
      <c r="CS23" s="1043"/>
      <c r="CT23" s="1043"/>
      <c r="CU23" s="1043"/>
      <c r="CV23" s="1044"/>
      <c r="CW23" s="1042"/>
      <c r="CX23" s="1043"/>
      <c r="CY23" s="1043"/>
      <c r="CZ23" s="1043"/>
      <c r="DA23" s="1044"/>
      <c r="DB23" s="1042"/>
      <c r="DC23" s="1043"/>
      <c r="DD23" s="1043"/>
      <c r="DE23" s="1043"/>
      <c r="DF23" s="1044"/>
      <c r="DG23" s="1042"/>
      <c r="DH23" s="1043"/>
      <c r="DI23" s="1043"/>
      <c r="DJ23" s="1043"/>
      <c r="DK23" s="1044"/>
      <c r="DL23" s="1042"/>
      <c r="DM23" s="1043"/>
      <c r="DN23" s="1043"/>
      <c r="DO23" s="1043"/>
      <c r="DP23" s="1044"/>
      <c r="DQ23" s="1042"/>
      <c r="DR23" s="1043"/>
      <c r="DS23" s="1043"/>
      <c r="DT23" s="1043"/>
      <c r="DU23" s="1044"/>
      <c r="DV23" s="1045"/>
      <c r="DW23" s="1046"/>
      <c r="DX23" s="1046"/>
      <c r="DY23" s="1046"/>
      <c r="DZ23" s="1047"/>
      <c r="EA23" s="253"/>
    </row>
    <row r="24" spans="1:131" s="254" customFormat="1" ht="26.25" customHeight="1" x14ac:dyDescent="0.15">
      <c r="A24" s="1117" t="s">
        <v>398</v>
      </c>
      <c r="B24" s="1117"/>
      <c r="C24" s="1117"/>
      <c r="D24" s="1117"/>
      <c r="E24" s="1117"/>
      <c r="F24" s="1117"/>
      <c r="G24" s="1117"/>
      <c r="H24" s="1117"/>
      <c r="I24" s="1117"/>
      <c r="J24" s="1117"/>
      <c r="K24" s="1117"/>
      <c r="L24" s="1117"/>
      <c r="M24" s="1117"/>
      <c r="N24" s="1117"/>
      <c r="O24" s="1117"/>
      <c r="P24" s="1117"/>
      <c r="Q24" s="1117"/>
      <c r="R24" s="1117"/>
      <c r="S24" s="1117"/>
      <c r="T24" s="1117"/>
      <c r="U24" s="1117"/>
      <c r="V24" s="1117"/>
      <c r="W24" s="1117"/>
      <c r="X24" s="1117"/>
      <c r="Y24" s="1117"/>
      <c r="Z24" s="1117"/>
      <c r="AA24" s="1117"/>
      <c r="AB24" s="1117"/>
      <c r="AC24" s="1117"/>
      <c r="AD24" s="1117"/>
      <c r="AE24" s="1117"/>
      <c r="AF24" s="1117"/>
      <c r="AG24" s="1117"/>
      <c r="AH24" s="1117"/>
      <c r="AI24" s="1117"/>
      <c r="AJ24" s="1117"/>
      <c r="AK24" s="1117"/>
      <c r="AL24" s="1117"/>
      <c r="AM24" s="1117"/>
      <c r="AN24" s="1117"/>
      <c r="AO24" s="1117"/>
      <c r="AP24" s="1117"/>
      <c r="AQ24" s="1117"/>
      <c r="AR24" s="1117"/>
      <c r="AS24" s="1117"/>
      <c r="AT24" s="1117"/>
      <c r="AU24" s="1117"/>
      <c r="AV24" s="1117"/>
      <c r="AW24" s="1117"/>
      <c r="AX24" s="1117"/>
      <c r="AY24" s="1117"/>
      <c r="AZ24" s="251"/>
      <c r="BA24" s="251"/>
      <c r="BB24" s="251"/>
      <c r="BC24" s="251"/>
      <c r="BD24" s="251"/>
      <c r="BE24" s="252"/>
      <c r="BF24" s="252"/>
      <c r="BG24" s="252"/>
      <c r="BH24" s="252"/>
      <c r="BI24" s="252"/>
      <c r="BJ24" s="252"/>
      <c r="BK24" s="252"/>
      <c r="BL24" s="252"/>
      <c r="BM24" s="252"/>
      <c r="BN24" s="252"/>
      <c r="BO24" s="252"/>
      <c r="BP24" s="252"/>
      <c r="BQ24" s="261">
        <v>18</v>
      </c>
      <c r="BR24" s="262"/>
      <c r="BS24" s="1067"/>
      <c r="BT24" s="1068"/>
      <c r="BU24" s="1068"/>
      <c r="BV24" s="1068"/>
      <c r="BW24" s="1068"/>
      <c r="BX24" s="1068"/>
      <c r="BY24" s="1068"/>
      <c r="BZ24" s="1068"/>
      <c r="CA24" s="1068"/>
      <c r="CB24" s="1068"/>
      <c r="CC24" s="1068"/>
      <c r="CD24" s="1068"/>
      <c r="CE24" s="1068"/>
      <c r="CF24" s="1068"/>
      <c r="CG24" s="1069"/>
      <c r="CH24" s="1042"/>
      <c r="CI24" s="1043"/>
      <c r="CJ24" s="1043"/>
      <c r="CK24" s="1043"/>
      <c r="CL24" s="1044"/>
      <c r="CM24" s="1042"/>
      <c r="CN24" s="1043"/>
      <c r="CO24" s="1043"/>
      <c r="CP24" s="1043"/>
      <c r="CQ24" s="1044"/>
      <c r="CR24" s="1042"/>
      <c r="CS24" s="1043"/>
      <c r="CT24" s="1043"/>
      <c r="CU24" s="1043"/>
      <c r="CV24" s="1044"/>
      <c r="CW24" s="1042"/>
      <c r="CX24" s="1043"/>
      <c r="CY24" s="1043"/>
      <c r="CZ24" s="1043"/>
      <c r="DA24" s="1044"/>
      <c r="DB24" s="1042"/>
      <c r="DC24" s="1043"/>
      <c r="DD24" s="1043"/>
      <c r="DE24" s="1043"/>
      <c r="DF24" s="1044"/>
      <c r="DG24" s="1042"/>
      <c r="DH24" s="1043"/>
      <c r="DI24" s="1043"/>
      <c r="DJ24" s="1043"/>
      <c r="DK24" s="1044"/>
      <c r="DL24" s="1042"/>
      <c r="DM24" s="1043"/>
      <c r="DN24" s="1043"/>
      <c r="DO24" s="1043"/>
      <c r="DP24" s="1044"/>
      <c r="DQ24" s="1042"/>
      <c r="DR24" s="1043"/>
      <c r="DS24" s="1043"/>
      <c r="DT24" s="1043"/>
      <c r="DU24" s="1044"/>
      <c r="DV24" s="1045"/>
      <c r="DW24" s="1046"/>
      <c r="DX24" s="1046"/>
      <c r="DY24" s="1046"/>
      <c r="DZ24" s="1047"/>
      <c r="EA24" s="253"/>
    </row>
    <row r="25" spans="1:131" s="246" customFormat="1" ht="26.25" customHeight="1" thickBot="1" x14ac:dyDescent="0.2">
      <c r="A25" s="1116" t="s">
        <v>399</v>
      </c>
      <c r="B25" s="1116"/>
      <c r="C25" s="1116"/>
      <c r="D25" s="1116"/>
      <c r="E25" s="1116"/>
      <c r="F25" s="1116"/>
      <c r="G25" s="1116"/>
      <c r="H25" s="1116"/>
      <c r="I25" s="1116"/>
      <c r="J25" s="1116"/>
      <c r="K25" s="1116"/>
      <c r="L25" s="1116"/>
      <c r="M25" s="1116"/>
      <c r="N25" s="1116"/>
      <c r="O25" s="1116"/>
      <c r="P25" s="1116"/>
      <c r="Q25" s="1116"/>
      <c r="R25" s="1116"/>
      <c r="S25" s="1116"/>
      <c r="T25" s="1116"/>
      <c r="U25" s="1116"/>
      <c r="V25" s="1116"/>
      <c r="W25" s="1116"/>
      <c r="X25" s="1116"/>
      <c r="Y25" s="1116"/>
      <c r="Z25" s="1116"/>
      <c r="AA25" s="1116"/>
      <c r="AB25" s="1116"/>
      <c r="AC25" s="1116"/>
      <c r="AD25" s="1116"/>
      <c r="AE25" s="1116"/>
      <c r="AF25" s="1116"/>
      <c r="AG25" s="1116"/>
      <c r="AH25" s="1116"/>
      <c r="AI25" s="1116"/>
      <c r="AJ25" s="1116"/>
      <c r="AK25" s="1116"/>
      <c r="AL25" s="1116"/>
      <c r="AM25" s="1116"/>
      <c r="AN25" s="1116"/>
      <c r="AO25" s="1116"/>
      <c r="AP25" s="1116"/>
      <c r="AQ25" s="1116"/>
      <c r="AR25" s="1116"/>
      <c r="AS25" s="1116"/>
      <c r="AT25" s="1116"/>
      <c r="AU25" s="1116"/>
      <c r="AV25" s="1116"/>
      <c r="AW25" s="1116"/>
      <c r="AX25" s="1116"/>
      <c r="AY25" s="1116"/>
      <c r="AZ25" s="1116"/>
      <c r="BA25" s="1116"/>
      <c r="BB25" s="1116"/>
      <c r="BC25" s="1116"/>
      <c r="BD25" s="1116"/>
      <c r="BE25" s="1116"/>
      <c r="BF25" s="1116"/>
      <c r="BG25" s="1116"/>
      <c r="BH25" s="1116"/>
      <c r="BI25" s="1116"/>
      <c r="BJ25" s="251"/>
      <c r="BK25" s="251"/>
      <c r="BL25" s="251"/>
      <c r="BM25" s="251"/>
      <c r="BN25" s="251"/>
      <c r="BO25" s="264"/>
      <c r="BP25" s="264"/>
      <c r="BQ25" s="261">
        <v>19</v>
      </c>
      <c r="BR25" s="262"/>
      <c r="BS25" s="1067"/>
      <c r="BT25" s="1068"/>
      <c r="BU25" s="1068"/>
      <c r="BV25" s="1068"/>
      <c r="BW25" s="1068"/>
      <c r="BX25" s="1068"/>
      <c r="BY25" s="1068"/>
      <c r="BZ25" s="1068"/>
      <c r="CA25" s="1068"/>
      <c r="CB25" s="1068"/>
      <c r="CC25" s="1068"/>
      <c r="CD25" s="1068"/>
      <c r="CE25" s="1068"/>
      <c r="CF25" s="1068"/>
      <c r="CG25" s="1069"/>
      <c r="CH25" s="1042"/>
      <c r="CI25" s="1043"/>
      <c r="CJ25" s="1043"/>
      <c r="CK25" s="1043"/>
      <c r="CL25" s="1044"/>
      <c r="CM25" s="1042"/>
      <c r="CN25" s="1043"/>
      <c r="CO25" s="1043"/>
      <c r="CP25" s="1043"/>
      <c r="CQ25" s="1044"/>
      <c r="CR25" s="1042"/>
      <c r="CS25" s="1043"/>
      <c r="CT25" s="1043"/>
      <c r="CU25" s="1043"/>
      <c r="CV25" s="1044"/>
      <c r="CW25" s="1042"/>
      <c r="CX25" s="1043"/>
      <c r="CY25" s="1043"/>
      <c r="CZ25" s="1043"/>
      <c r="DA25" s="1044"/>
      <c r="DB25" s="1042"/>
      <c r="DC25" s="1043"/>
      <c r="DD25" s="1043"/>
      <c r="DE25" s="1043"/>
      <c r="DF25" s="1044"/>
      <c r="DG25" s="1042"/>
      <c r="DH25" s="1043"/>
      <c r="DI25" s="1043"/>
      <c r="DJ25" s="1043"/>
      <c r="DK25" s="1044"/>
      <c r="DL25" s="1042"/>
      <c r="DM25" s="1043"/>
      <c r="DN25" s="1043"/>
      <c r="DO25" s="1043"/>
      <c r="DP25" s="1044"/>
      <c r="DQ25" s="1042"/>
      <c r="DR25" s="1043"/>
      <c r="DS25" s="1043"/>
      <c r="DT25" s="1043"/>
      <c r="DU25" s="1044"/>
      <c r="DV25" s="1045"/>
      <c r="DW25" s="1046"/>
      <c r="DX25" s="1046"/>
      <c r="DY25" s="1046"/>
      <c r="DZ25" s="1047"/>
      <c r="EA25" s="245"/>
    </row>
    <row r="26" spans="1:131" s="246" customFormat="1" ht="26.25" customHeight="1" x14ac:dyDescent="0.15">
      <c r="A26" s="1048" t="s">
        <v>376</v>
      </c>
      <c r="B26" s="1049"/>
      <c r="C26" s="1049"/>
      <c r="D26" s="1049"/>
      <c r="E26" s="1049"/>
      <c r="F26" s="1049"/>
      <c r="G26" s="1049"/>
      <c r="H26" s="1049"/>
      <c r="I26" s="1049"/>
      <c r="J26" s="1049"/>
      <c r="K26" s="1049"/>
      <c r="L26" s="1049"/>
      <c r="M26" s="1049"/>
      <c r="N26" s="1049"/>
      <c r="O26" s="1049"/>
      <c r="P26" s="1050"/>
      <c r="Q26" s="1054" t="s">
        <v>400</v>
      </c>
      <c r="R26" s="1055"/>
      <c r="S26" s="1055"/>
      <c r="T26" s="1055"/>
      <c r="U26" s="1056"/>
      <c r="V26" s="1054" t="s">
        <v>401</v>
      </c>
      <c r="W26" s="1055"/>
      <c r="X26" s="1055"/>
      <c r="Y26" s="1055"/>
      <c r="Z26" s="1056"/>
      <c r="AA26" s="1054" t="s">
        <v>402</v>
      </c>
      <c r="AB26" s="1055"/>
      <c r="AC26" s="1055"/>
      <c r="AD26" s="1055"/>
      <c r="AE26" s="1055"/>
      <c r="AF26" s="1112" t="s">
        <v>403</v>
      </c>
      <c r="AG26" s="1061"/>
      <c r="AH26" s="1061"/>
      <c r="AI26" s="1061"/>
      <c r="AJ26" s="1113"/>
      <c r="AK26" s="1055" t="s">
        <v>404</v>
      </c>
      <c r="AL26" s="1055"/>
      <c r="AM26" s="1055"/>
      <c r="AN26" s="1055"/>
      <c r="AO26" s="1056"/>
      <c r="AP26" s="1054" t="s">
        <v>405</v>
      </c>
      <c r="AQ26" s="1055"/>
      <c r="AR26" s="1055"/>
      <c r="AS26" s="1055"/>
      <c r="AT26" s="1056"/>
      <c r="AU26" s="1054" t="s">
        <v>406</v>
      </c>
      <c r="AV26" s="1055"/>
      <c r="AW26" s="1055"/>
      <c r="AX26" s="1055"/>
      <c r="AY26" s="1056"/>
      <c r="AZ26" s="1054" t="s">
        <v>407</v>
      </c>
      <c r="BA26" s="1055"/>
      <c r="BB26" s="1055"/>
      <c r="BC26" s="1055"/>
      <c r="BD26" s="1056"/>
      <c r="BE26" s="1054" t="s">
        <v>383</v>
      </c>
      <c r="BF26" s="1055"/>
      <c r="BG26" s="1055"/>
      <c r="BH26" s="1055"/>
      <c r="BI26" s="1070"/>
      <c r="BJ26" s="251"/>
      <c r="BK26" s="251"/>
      <c r="BL26" s="251"/>
      <c r="BM26" s="251"/>
      <c r="BN26" s="251"/>
      <c r="BO26" s="264"/>
      <c r="BP26" s="264"/>
      <c r="BQ26" s="261">
        <v>20</v>
      </c>
      <c r="BR26" s="262"/>
      <c r="BS26" s="1067"/>
      <c r="BT26" s="1068"/>
      <c r="BU26" s="1068"/>
      <c r="BV26" s="1068"/>
      <c r="BW26" s="1068"/>
      <c r="BX26" s="1068"/>
      <c r="BY26" s="1068"/>
      <c r="BZ26" s="1068"/>
      <c r="CA26" s="1068"/>
      <c r="CB26" s="1068"/>
      <c r="CC26" s="1068"/>
      <c r="CD26" s="1068"/>
      <c r="CE26" s="1068"/>
      <c r="CF26" s="1068"/>
      <c r="CG26" s="1069"/>
      <c r="CH26" s="1042"/>
      <c r="CI26" s="1043"/>
      <c r="CJ26" s="1043"/>
      <c r="CK26" s="1043"/>
      <c r="CL26" s="1044"/>
      <c r="CM26" s="1042"/>
      <c r="CN26" s="1043"/>
      <c r="CO26" s="1043"/>
      <c r="CP26" s="1043"/>
      <c r="CQ26" s="1044"/>
      <c r="CR26" s="1042"/>
      <c r="CS26" s="1043"/>
      <c r="CT26" s="1043"/>
      <c r="CU26" s="1043"/>
      <c r="CV26" s="1044"/>
      <c r="CW26" s="1042"/>
      <c r="CX26" s="1043"/>
      <c r="CY26" s="1043"/>
      <c r="CZ26" s="1043"/>
      <c r="DA26" s="1044"/>
      <c r="DB26" s="1042"/>
      <c r="DC26" s="1043"/>
      <c r="DD26" s="1043"/>
      <c r="DE26" s="1043"/>
      <c r="DF26" s="1044"/>
      <c r="DG26" s="1042"/>
      <c r="DH26" s="1043"/>
      <c r="DI26" s="1043"/>
      <c r="DJ26" s="1043"/>
      <c r="DK26" s="1044"/>
      <c r="DL26" s="1042"/>
      <c r="DM26" s="1043"/>
      <c r="DN26" s="1043"/>
      <c r="DO26" s="1043"/>
      <c r="DP26" s="1044"/>
      <c r="DQ26" s="1042"/>
      <c r="DR26" s="1043"/>
      <c r="DS26" s="1043"/>
      <c r="DT26" s="1043"/>
      <c r="DU26" s="1044"/>
      <c r="DV26" s="1045"/>
      <c r="DW26" s="1046"/>
      <c r="DX26" s="1046"/>
      <c r="DY26" s="1046"/>
      <c r="DZ26" s="1047"/>
      <c r="EA26" s="245"/>
    </row>
    <row r="27" spans="1:131" s="246" customFormat="1" ht="26.25" customHeight="1" thickBot="1" x14ac:dyDescent="0.2">
      <c r="A27" s="1051"/>
      <c r="B27" s="1052"/>
      <c r="C27" s="1052"/>
      <c r="D27" s="1052"/>
      <c r="E27" s="1052"/>
      <c r="F27" s="1052"/>
      <c r="G27" s="1052"/>
      <c r="H27" s="1052"/>
      <c r="I27" s="1052"/>
      <c r="J27" s="1052"/>
      <c r="K27" s="1052"/>
      <c r="L27" s="1052"/>
      <c r="M27" s="1052"/>
      <c r="N27" s="1052"/>
      <c r="O27" s="1052"/>
      <c r="P27" s="1053"/>
      <c r="Q27" s="1057"/>
      <c r="R27" s="1058"/>
      <c r="S27" s="1058"/>
      <c r="T27" s="1058"/>
      <c r="U27" s="1059"/>
      <c r="V27" s="1057"/>
      <c r="W27" s="1058"/>
      <c r="X27" s="1058"/>
      <c r="Y27" s="1058"/>
      <c r="Z27" s="1059"/>
      <c r="AA27" s="1057"/>
      <c r="AB27" s="1058"/>
      <c r="AC27" s="1058"/>
      <c r="AD27" s="1058"/>
      <c r="AE27" s="1058"/>
      <c r="AF27" s="1114"/>
      <c r="AG27" s="1064"/>
      <c r="AH27" s="1064"/>
      <c r="AI27" s="1064"/>
      <c r="AJ27" s="1115"/>
      <c r="AK27" s="1058"/>
      <c r="AL27" s="1058"/>
      <c r="AM27" s="1058"/>
      <c r="AN27" s="1058"/>
      <c r="AO27" s="1059"/>
      <c r="AP27" s="1057"/>
      <c r="AQ27" s="1058"/>
      <c r="AR27" s="1058"/>
      <c r="AS27" s="1058"/>
      <c r="AT27" s="1059"/>
      <c r="AU27" s="1057"/>
      <c r="AV27" s="1058"/>
      <c r="AW27" s="1058"/>
      <c r="AX27" s="1058"/>
      <c r="AY27" s="1059"/>
      <c r="AZ27" s="1057"/>
      <c r="BA27" s="1058"/>
      <c r="BB27" s="1058"/>
      <c r="BC27" s="1058"/>
      <c r="BD27" s="1059"/>
      <c r="BE27" s="1057"/>
      <c r="BF27" s="1058"/>
      <c r="BG27" s="1058"/>
      <c r="BH27" s="1058"/>
      <c r="BI27" s="1071"/>
      <c r="BJ27" s="251"/>
      <c r="BK27" s="251"/>
      <c r="BL27" s="251"/>
      <c r="BM27" s="251"/>
      <c r="BN27" s="251"/>
      <c r="BO27" s="264"/>
      <c r="BP27" s="264"/>
      <c r="BQ27" s="261">
        <v>21</v>
      </c>
      <c r="BR27" s="262"/>
      <c r="BS27" s="1067"/>
      <c r="BT27" s="1068"/>
      <c r="BU27" s="1068"/>
      <c r="BV27" s="1068"/>
      <c r="BW27" s="1068"/>
      <c r="BX27" s="1068"/>
      <c r="BY27" s="1068"/>
      <c r="BZ27" s="1068"/>
      <c r="CA27" s="1068"/>
      <c r="CB27" s="1068"/>
      <c r="CC27" s="1068"/>
      <c r="CD27" s="1068"/>
      <c r="CE27" s="1068"/>
      <c r="CF27" s="1068"/>
      <c r="CG27" s="1069"/>
      <c r="CH27" s="1042"/>
      <c r="CI27" s="1043"/>
      <c r="CJ27" s="1043"/>
      <c r="CK27" s="1043"/>
      <c r="CL27" s="1044"/>
      <c r="CM27" s="1042"/>
      <c r="CN27" s="1043"/>
      <c r="CO27" s="1043"/>
      <c r="CP27" s="1043"/>
      <c r="CQ27" s="1044"/>
      <c r="CR27" s="1042"/>
      <c r="CS27" s="1043"/>
      <c r="CT27" s="1043"/>
      <c r="CU27" s="1043"/>
      <c r="CV27" s="1044"/>
      <c r="CW27" s="1042"/>
      <c r="CX27" s="1043"/>
      <c r="CY27" s="1043"/>
      <c r="CZ27" s="1043"/>
      <c r="DA27" s="1044"/>
      <c r="DB27" s="1042"/>
      <c r="DC27" s="1043"/>
      <c r="DD27" s="1043"/>
      <c r="DE27" s="1043"/>
      <c r="DF27" s="1044"/>
      <c r="DG27" s="1042"/>
      <c r="DH27" s="1043"/>
      <c r="DI27" s="1043"/>
      <c r="DJ27" s="1043"/>
      <c r="DK27" s="1044"/>
      <c r="DL27" s="1042"/>
      <c r="DM27" s="1043"/>
      <c r="DN27" s="1043"/>
      <c r="DO27" s="1043"/>
      <c r="DP27" s="1044"/>
      <c r="DQ27" s="1042"/>
      <c r="DR27" s="1043"/>
      <c r="DS27" s="1043"/>
      <c r="DT27" s="1043"/>
      <c r="DU27" s="1044"/>
      <c r="DV27" s="1045"/>
      <c r="DW27" s="1046"/>
      <c r="DX27" s="1046"/>
      <c r="DY27" s="1046"/>
      <c r="DZ27" s="1047"/>
      <c r="EA27" s="245"/>
    </row>
    <row r="28" spans="1:131" s="246" customFormat="1" ht="26.25" customHeight="1" thickTop="1" x14ac:dyDescent="0.15">
      <c r="A28" s="265">
        <v>1</v>
      </c>
      <c r="B28" s="1103" t="s">
        <v>408</v>
      </c>
      <c r="C28" s="1104"/>
      <c r="D28" s="1104"/>
      <c r="E28" s="1104"/>
      <c r="F28" s="1104"/>
      <c r="G28" s="1104"/>
      <c r="H28" s="1104"/>
      <c r="I28" s="1104"/>
      <c r="J28" s="1104"/>
      <c r="K28" s="1104"/>
      <c r="L28" s="1104"/>
      <c r="M28" s="1104"/>
      <c r="N28" s="1104"/>
      <c r="O28" s="1104"/>
      <c r="P28" s="1105"/>
      <c r="Q28" s="1106">
        <v>8926</v>
      </c>
      <c r="R28" s="1107"/>
      <c r="S28" s="1107"/>
      <c r="T28" s="1107"/>
      <c r="U28" s="1107"/>
      <c r="V28" s="1107">
        <v>8624</v>
      </c>
      <c r="W28" s="1107"/>
      <c r="X28" s="1107"/>
      <c r="Y28" s="1107"/>
      <c r="Z28" s="1107"/>
      <c r="AA28" s="1107">
        <f>Q28-V28</f>
        <v>302</v>
      </c>
      <c r="AB28" s="1107"/>
      <c r="AC28" s="1107"/>
      <c r="AD28" s="1107"/>
      <c r="AE28" s="1108"/>
      <c r="AF28" s="1109">
        <v>302</v>
      </c>
      <c r="AG28" s="1107"/>
      <c r="AH28" s="1107"/>
      <c r="AI28" s="1107"/>
      <c r="AJ28" s="1110"/>
      <c r="AK28" s="1111">
        <v>585</v>
      </c>
      <c r="AL28" s="1099"/>
      <c r="AM28" s="1099"/>
      <c r="AN28" s="1099"/>
      <c r="AO28" s="1099"/>
      <c r="AP28" s="1099" t="s">
        <v>591</v>
      </c>
      <c r="AQ28" s="1099"/>
      <c r="AR28" s="1099"/>
      <c r="AS28" s="1099"/>
      <c r="AT28" s="1099"/>
      <c r="AU28" s="1099" t="s">
        <v>591</v>
      </c>
      <c r="AV28" s="1099"/>
      <c r="AW28" s="1099"/>
      <c r="AX28" s="1099"/>
      <c r="AY28" s="1099"/>
      <c r="AZ28" s="1100" t="s">
        <v>591</v>
      </c>
      <c r="BA28" s="1100"/>
      <c r="BB28" s="1100"/>
      <c r="BC28" s="1100"/>
      <c r="BD28" s="1100"/>
      <c r="BE28" s="1101"/>
      <c r="BF28" s="1101"/>
      <c r="BG28" s="1101"/>
      <c r="BH28" s="1101"/>
      <c r="BI28" s="1102"/>
      <c r="BJ28" s="251"/>
      <c r="BK28" s="251"/>
      <c r="BL28" s="251"/>
      <c r="BM28" s="251"/>
      <c r="BN28" s="251"/>
      <c r="BO28" s="264"/>
      <c r="BP28" s="264"/>
      <c r="BQ28" s="261">
        <v>22</v>
      </c>
      <c r="BR28" s="262"/>
      <c r="BS28" s="1067"/>
      <c r="BT28" s="1068"/>
      <c r="BU28" s="1068"/>
      <c r="BV28" s="1068"/>
      <c r="BW28" s="1068"/>
      <c r="BX28" s="1068"/>
      <c r="BY28" s="1068"/>
      <c r="BZ28" s="1068"/>
      <c r="CA28" s="1068"/>
      <c r="CB28" s="1068"/>
      <c r="CC28" s="1068"/>
      <c r="CD28" s="1068"/>
      <c r="CE28" s="1068"/>
      <c r="CF28" s="1068"/>
      <c r="CG28" s="1069"/>
      <c r="CH28" s="1042"/>
      <c r="CI28" s="1043"/>
      <c r="CJ28" s="1043"/>
      <c r="CK28" s="1043"/>
      <c r="CL28" s="1044"/>
      <c r="CM28" s="1042"/>
      <c r="CN28" s="1043"/>
      <c r="CO28" s="1043"/>
      <c r="CP28" s="1043"/>
      <c r="CQ28" s="1044"/>
      <c r="CR28" s="1042"/>
      <c r="CS28" s="1043"/>
      <c r="CT28" s="1043"/>
      <c r="CU28" s="1043"/>
      <c r="CV28" s="1044"/>
      <c r="CW28" s="1042"/>
      <c r="CX28" s="1043"/>
      <c r="CY28" s="1043"/>
      <c r="CZ28" s="1043"/>
      <c r="DA28" s="1044"/>
      <c r="DB28" s="1042"/>
      <c r="DC28" s="1043"/>
      <c r="DD28" s="1043"/>
      <c r="DE28" s="1043"/>
      <c r="DF28" s="1044"/>
      <c r="DG28" s="1042"/>
      <c r="DH28" s="1043"/>
      <c r="DI28" s="1043"/>
      <c r="DJ28" s="1043"/>
      <c r="DK28" s="1044"/>
      <c r="DL28" s="1042"/>
      <c r="DM28" s="1043"/>
      <c r="DN28" s="1043"/>
      <c r="DO28" s="1043"/>
      <c r="DP28" s="1044"/>
      <c r="DQ28" s="1042"/>
      <c r="DR28" s="1043"/>
      <c r="DS28" s="1043"/>
      <c r="DT28" s="1043"/>
      <c r="DU28" s="1044"/>
      <c r="DV28" s="1045"/>
      <c r="DW28" s="1046"/>
      <c r="DX28" s="1046"/>
      <c r="DY28" s="1046"/>
      <c r="DZ28" s="1047"/>
      <c r="EA28" s="245"/>
    </row>
    <row r="29" spans="1:131" s="246" customFormat="1" ht="26.25" customHeight="1" x14ac:dyDescent="0.15">
      <c r="A29" s="265">
        <v>2</v>
      </c>
      <c r="B29" s="1090" t="s">
        <v>409</v>
      </c>
      <c r="C29" s="1091"/>
      <c r="D29" s="1091"/>
      <c r="E29" s="1091"/>
      <c r="F29" s="1091"/>
      <c r="G29" s="1091"/>
      <c r="H29" s="1091"/>
      <c r="I29" s="1091"/>
      <c r="J29" s="1091"/>
      <c r="K29" s="1091"/>
      <c r="L29" s="1091"/>
      <c r="M29" s="1091"/>
      <c r="N29" s="1091"/>
      <c r="O29" s="1091"/>
      <c r="P29" s="1092"/>
      <c r="Q29" s="1096">
        <v>644</v>
      </c>
      <c r="R29" s="1097"/>
      <c r="S29" s="1097"/>
      <c r="T29" s="1097"/>
      <c r="U29" s="1097"/>
      <c r="V29" s="1097">
        <v>641</v>
      </c>
      <c r="W29" s="1097"/>
      <c r="X29" s="1097"/>
      <c r="Y29" s="1097"/>
      <c r="Z29" s="1097"/>
      <c r="AA29" s="1097">
        <f>Q29-V29</f>
        <v>3</v>
      </c>
      <c r="AB29" s="1097"/>
      <c r="AC29" s="1097"/>
      <c r="AD29" s="1097"/>
      <c r="AE29" s="1098"/>
      <c r="AF29" s="1072">
        <v>3</v>
      </c>
      <c r="AG29" s="1073"/>
      <c r="AH29" s="1073"/>
      <c r="AI29" s="1073"/>
      <c r="AJ29" s="1074"/>
      <c r="AK29" s="1033">
        <v>217</v>
      </c>
      <c r="AL29" s="1024"/>
      <c r="AM29" s="1024"/>
      <c r="AN29" s="1024"/>
      <c r="AO29" s="1024"/>
      <c r="AP29" s="1024" t="s">
        <v>591</v>
      </c>
      <c r="AQ29" s="1024"/>
      <c r="AR29" s="1024"/>
      <c r="AS29" s="1024"/>
      <c r="AT29" s="1024"/>
      <c r="AU29" s="1024" t="s">
        <v>591</v>
      </c>
      <c r="AV29" s="1024"/>
      <c r="AW29" s="1024"/>
      <c r="AX29" s="1024"/>
      <c r="AY29" s="1024"/>
      <c r="AZ29" s="1095" t="s">
        <v>591</v>
      </c>
      <c r="BA29" s="1095"/>
      <c r="BB29" s="1095"/>
      <c r="BC29" s="1095"/>
      <c r="BD29" s="1095"/>
      <c r="BE29" s="1085"/>
      <c r="BF29" s="1085"/>
      <c r="BG29" s="1085"/>
      <c r="BH29" s="1085"/>
      <c r="BI29" s="1086"/>
      <c r="BJ29" s="251"/>
      <c r="BK29" s="251"/>
      <c r="BL29" s="251"/>
      <c r="BM29" s="251"/>
      <c r="BN29" s="251"/>
      <c r="BO29" s="264"/>
      <c r="BP29" s="264"/>
      <c r="BQ29" s="261">
        <v>23</v>
      </c>
      <c r="BR29" s="262"/>
      <c r="BS29" s="1067"/>
      <c r="BT29" s="1068"/>
      <c r="BU29" s="1068"/>
      <c r="BV29" s="1068"/>
      <c r="BW29" s="1068"/>
      <c r="BX29" s="1068"/>
      <c r="BY29" s="1068"/>
      <c r="BZ29" s="1068"/>
      <c r="CA29" s="1068"/>
      <c r="CB29" s="1068"/>
      <c r="CC29" s="1068"/>
      <c r="CD29" s="1068"/>
      <c r="CE29" s="1068"/>
      <c r="CF29" s="1068"/>
      <c r="CG29" s="1069"/>
      <c r="CH29" s="1042"/>
      <c r="CI29" s="1043"/>
      <c r="CJ29" s="1043"/>
      <c r="CK29" s="1043"/>
      <c r="CL29" s="1044"/>
      <c r="CM29" s="1042"/>
      <c r="CN29" s="1043"/>
      <c r="CO29" s="1043"/>
      <c r="CP29" s="1043"/>
      <c r="CQ29" s="1044"/>
      <c r="CR29" s="1042"/>
      <c r="CS29" s="1043"/>
      <c r="CT29" s="1043"/>
      <c r="CU29" s="1043"/>
      <c r="CV29" s="1044"/>
      <c r="CW29" s="1042"/>
      <c r="CX29" s="1043"/>
      <c r="CY29" s="1043"/>
      <c r="CZ29" s="1043"/>
      <c r="DA29" s="1044"/>
      <c r="DB29" s="1042"/>
      <c r="DC29" s="1043"/>
      <c r="DD29" s="1043"/>
      <c r="DE29" s="1043"/>
      <c r="DF29" s="1044"/>
      <c r="DG29" s="1042"/>
      <c r="DH29" s="1043"/>
      <c r="DI29" s="1043"/>
      <c r="DJ29" s="1043"/>
      <c r="DK29" s="1044"/>
      <c r="DL29" s="1042"/>
      <c r="DM29" s="1043"/>
      <c r="DN29" s="1043"/>
      <c r="DO29" s="1043"/>
      <c r="DP29" s="1044"/>
      <c r="DQ29" s="1042"/>
      <c r="DR29" s="1043"/>
      <c r="DS29" s="1043"/>
      <c r="DT29" s="1043"/>
      <c r="DU29" s="1044"/>
      <c r="DV29" s="1045"/>
      <c r="DW29" s="1046"/>
      <c r="DX29" s="1046"/>
      <c r="DY29" s="1046"/>
      <c r="DZ29" s="1047"/>
      <c r="EA29" s="245"/>
    </row>
    <row r="30" spans="1:131" s="246" customFormat="1" ht="26.25" customHeight="1" x14ac:dyDescent="0.15">
      <c r="A30" s="265">
        <v>3</v>
      </c>
      <c r="B30" s="1090" t="s">
        <v>410</v>
      </c>
      <c r="C30" s="1091"/>
      <c r="D30" s="1091"/>
      <c r="E30" s="1091"/>
      <c r="F30" s="1091"/>
      <c r="G30" s="1091"/>
      <c r="H30" s="1091"/>
      <c r="I30" s="1091"/>
      <c r="J30" s="1091"/>
      <c r="K30" s="1091"/>
      <c r="L30" s="1091"/>
      <c r="M30" s="1091"/>
      <c r="N30" s="1091"/>
      <c r="O30" s="1091"/>
      <c r="P30" s="1092"/>
      <c r="Q30" s="1096">
        <v>1322</v>
      </c>
      <c r="R30" s="1097"/>
      <c r="S30" s="1097"/>
      <c r="T30" s="1097"/>
      <c r="U30" s="1097"/>
      <c r="V30" s="1097">
        <v>1152</v>
      </c>
      <c r="W30" s="1097"/>
      <c r="X30" s="1097"/>
      <c r="Y30" s="1097"/>
      <c r="Z30" s="1097"/>
      <c r="AA30" s="1097">
        <f>Q30-V30</f>
        <v>170</v>
      </c>
      <c r="AB30" s="1097"/>
      <c r="AC30" s="1097"/>
      <c r="AD30" s="1097"/>
      <c r="AE30" s="1098"/>
      <c r="AF30" s="1072">
        <v>618</v>
      </c>
      <c r="AG30" s="1073"/>
      <c r="AH30" s="1073"/>
      <c r="AI30" s="1073"/>
      <c r="AJ30" s="1074"/>
      <c r="AK30" s="1033">
        <v>476</v>
      </c>
      <c r="AL30" s="1024"/>
      <c r="AM30" s="1024"/>
      <c r="AN30" s="1024"/>
      <c r="AO30" s="1024"/>
      <c r="AP30" s="1024">
        <v>4758</v>
      </c>
      <c r="AQ30" s="1024"/>
      <c r="AR30" s="1024"/>
      <c r="AS30" s="1024"/>
      <c r="AT30" s="1024"/>
      <c r="AU30" s="1024">
        <v>1837</v>
      </c>
      <c r="AV30" s="1024"/>
      <c r="AW30" s="1024"/>
      <c r="AX30" s="1024"/>
      <c r="AY30" s="1024"/>
      <c r="AZ30" s="1095" t="s">
        <v>591</v>
      </c>
      <c r="BA30" s="1095"/>
      <c r="BB30" s="1095"/>
      <c r="BC30" s="1095"/>
      <c r="BD30" s="1095"/>
      <c r="BE30" s="1085" t="s">
        <v>411</v>
      </c>
      <c r="BF30" s="1085"/>
      <c r="BG30" s="1085"/>
      <c r="BH30" s="1085"/>
      <c r="BI30" s="1086"/>
      <c r="BJ30" s="251"/>
      <c r="BK30" s="251"/>
      <c r="BL30" s="251"/>
      <c r="BM30" s="251"/>
      <c r="BN30" s="251"/>
      <c r="BO30" s="264"/>
      <c r="BP30" s="264"/>
      <c r="BQ30" s="261">
        <v>24</v>
      </c>
      <c r="BR30" s="262"/>
      <c r="BS30" s="1067"/>
      <c r="BT30" s="1068"/>
      <c r="BU30" s="1068"/>
      <c r="BV30" s="1068"/>
      <c r="BW30" s="1068"/>
      <c r="BX30" s="1068"/>
      <c r="BY30" s="1068"/>
      <c r="BZ30" s="1068"/>
      <c r="CA30" s="1068"/>
      <c r="CB30" s="1068"/>
      <c r="CC30" s="1068"/>
      <c r="CD30" s="1068"/>
      <c r="CE30" s="1068"/>
      <c r="CF30" s="1068"/>
      <c r="CG30" s="1069"/>
      <c r="CH30" s="1042"/>
      <c r="CI30" s="1043"/>
      <c r="CJ30" s="1043"/>
      <c r="CK30" s="1043"/>
      <c r="CL30" s="1044"/>
      <c r="CM30" s="1042"/>
      <c r="CN30" s="1043"/>
      <c r="CO30" s="1043"/>
      <c r="CP30" s="1043"/>
      <c r="CQ30" s="1044"/>
      <c r="CR30" s="1042"/>
      <c r="CS30" s="1043"/>
      <c r="CT30" s="1043"/>
      <c r="CU30" s="1043"/>
      <c r="CV30" s="1044"/>
      <c r="CW30" s="1042"/>
      <c r="CX30" s="1043"/>
      <c r="CY30" s="1043"/>
      <c r="CZ30" s="1043"/>
      <c r="DA30" s="1044"/>
      <c r="DB30" s="1042"/>
      <c r="DC30" s="1043"/>
      <c r="DD30" s="1043"/>
      <c r="DE30" s="1043"/>
      <c r="DF30" s="1044"/>
      <c r="DG30" s="1042"/>
      <c r="DH30" s="1043"/>
      <c r="DI30" s="1043"/>
      <c r="DJ30" s="1043"/>
      <c r="DK30" s="1044"/>
      <c r="DL30" s="1042"/>
      <c r="DM30" s="1043"/>
      <c r="DN30" s="1043"/>
      <c r="DO30" s="1043"/>
      <c r="DP30" s="1044"/>
      <c r="DQ30" s="1042"/>
      <c r="DR30" s="1043"/>
      <c r="DS30" s="1043"/>
      <c r="DT30" s="1043"/>
      <c r="DU30" s="1044"/>
      <c r="DV30" s="1045"/>
      <c r="DW30" s="1046"/>
      <c r="DX30" s="1046"/>
      <c r="DY30" s="1046"/>
      <c r="DZ30" s="1047"/>
      <c r="EA30" s="245"/>
    </row>
    <row r="31" spans="1:131" s="246" customFormat="1" ht="26.25" customHeight="1" x14ac:dyDescent="0.15">
      <c r="A31" s="265">
        <v>4</v>
      </c>
      <c r="B31" s="1090" t="s">
        <v>412</v>
      </c>
      <c r="C31" s="1091"/>
      <c r="D31" s="1091"/>
      <c r="E31" s="1091"/>
      <c r="F31" s="1091"/>
      <c r="G31" s="1091"/>
      <c r="H31" s="1091"/>
      <c r="I31" s="1091"/>
      <c r="J31" s="1091"/>
      <c r="K31" s="1091"/>
      <c r="L31" s="1091"/>
      <c r="M31" s="1091"/>
      <c r="N31" s="1091"/>
      <c r="O31" s="1091"/>
      <c r="P31" s="1092"/>
      <c r="Q31" s="1096">
        <v>614</v>
      </c>
      <c r="R31" s="1097"/>
      <c r="S31" s="1097"/>
      <c r="T31" s="1097"/>
      <c r="U31" s="1097"/>
      <c r="V31" s="1097">
        <v>522</v>
      </c>
      <c r="W31" s="1097"/>
      <c r="X31" s="1097"/>
      <c r="Y31" s="1097"/>
      <c r="Z31" s="1097"/>
      <c r="AA31" s="1097">
        <f>Q31-V31</f>
        <v>92</v>
      </c>
      <c r="AB31" s="1097"/>
      <c r="AC31" s="1097"/>
      <c r="AD31" s="1097"/>
      <c r="AE31" s="1098"/>
      <c r="AF31" s="1072">
        <v>80</v>
      </c>
      <c r="AG31" s="1073"/>
      <c r="AH31" s="1073"/>
      <c r="AI31" s="1073"/>
      <c r="AJ31" s="1074"/>
      <c r="AK31" s="1033">
        <v>416</v>
      </c>
      <c r="AL31" s="1024"/>
      <c r="AM31" s="1024"/>
      <c r="AN31" s="1024"/>
      <c r="AO31" s="1024"/>
      <c r="AP31" s="1024">
        <v>2860</v>
      </c>
      <c r="AQ31" s="1024"/>
      <c r="AR31" s="1024"/>
      <c r="AS31" s="1024"/>
      <c r="AT31" s="1024"/>
      <c r="AU31" s="1024">
        <v>2851</v>
      </c>
      <c r="AV31" s="1024"/>
      <c r="AW31" s="1024"/>
      <c r="AX31" s="1024"/>
      <c r="AY31" s="1024"/>
      <c r="AZ31" s="1095" t="s">
        <v>591</v>
      </c>
      <c r="BA31" s="1095"/>
      <c r="BB31" s="1095"/>
      <c r="BC31" s="1095"/>
      <c r="BD31" s="1095"/>
      <c r="BE31" s="1085" t="s">
        <v>413</v>
      </c>
      <c r="BF31" s="1085"/>
      <c r="BG31" s="1085"/>
      <c r="BH31" s="1085"/>
      <c r="BI31" s="1086"/>
      <c r="BJ31" s="251"/>
      <c r="BK31" s="251"/>
      <c r="BL31" s="251"/>
      <c r="BM31" s="251"/>
      <c r="BN31" s="251"/>
      <c r="BO31" s="264"/>
      <c r="BP31" s="264"/>
      <c r="BQ31" s="261">
        <v>25</v>
      </c>
      <c r="BR31" s="262"/>
      <c r="BS31" s="1067"/>
      <c r="BT31" s="1068"/>
      <c r="BU31" s="1068"/>
      <c r="BV31" s="1068"/>
      <c r="BW31" s="1068"/>
      <c r="BX31" s="1068"/>
      <c r="BY31" s="1068"/>
      <c r="BZ31" s="1068"/>
      <c r="CA31" s="1068"/>
      <c r="CB31" s="1068"/>
      <c r="CC31" s="1068"/>
      <c r="CD31" s="1068"/>
      <c r="CE31" s="1068"/>
      <c r="CF31" s="1068"/>
      <c r="CG31" s="1069"/>
      <c r="CH31" s="1042"/>
      <c r="CI31" s="1043"/>
      <c r="CJ31" s="1043"/>
      <c r="CK31" s="1043"/>
      <c r="CL31" s="1044"/>
      <c r="CM31" s="1042"/>
      <c r="CN31" s="1043"/>
      <c r="CO31" s="1043"/>
      <c r="CP31" s="1043"/>
      <c r="CQ31" s="1044"/>
      <c r="CR31" s="1042"/>
      <c r="CS31" s="1043"/>
      <c r="CT31" s="1043"/>
      <c r="CU31" s="1043"/>
      <c r="CV31" s="1044"/>
      <c r="CW31" s="1042"/>
      <c r="CX31" s="1043"/>
      <c r="CY31" s="1043"/>
      <c r="CZ31" s="1043"/>
      <c r="DA31" s="1044"/>
      <c r="DB31" s="1042"/>
      <c r="DC31" s="1043"/>
      <c r="DD31" s="1043"/>
      <c r="DE31" s="1043"/>
      <c r="DF31" s="1044"/>
      <c r="DG31" s="1042"/>
      <c r="DH31" s="1043"/>
      <c r="DI31" s="1043"/>
      <c r="DJ31" s="1043"/>
      <c r="DK31" s="1044"/>
      <c r="DL31" s="1042"/>
      <c r="DM31" s="1043"/>
      <c r="DN31" s="1043"/>
      <c r="DO31" s="1043"/>
      <c r="DP31" s="1044"/>
      <c r="DQ31" s="1042"/>
      <c r="DR31" s="1043"/>
      <c r="DS31" s="1043"/>
      <c r="DT31" s="1043"/>
      <c r="DU31" s="1044"/>
      <c r="DV31" s="1045"/>
      <c r="DW31" s="1046"/>
      <c r="DX31" s="1046"/>
      <c r="DY31" s="1046"/>
      <c r="DZ31" s="1047"/>
      <c r="EA31" s="245"/>
    </row>
    <row r="32" spans="1:131" s="246" customFormat="1" ht="26.25" customHeight="1" x14ac:dyDescent="0.15">
      <c r="A32" s="265">
        <v>5</v>
      </c>
      <c r="B32" s="1090" t="s">
        <v>414</v>
      </c>
      <c r="C32" s="1091"/>
      <c r="D32" s="1091"/>
      <c r="E32" s="1091"/>
      <c r="F32" s="1091"/>
      <c r="G32" s="1091"/>
      <c r="H32" s="1091"/>
      <c r="I32" s="1091"/>
      <c r="J32" s="1091"/>
      <c r="K32" s="1091"/>
      <c r="L32" s="1091"/>
      <c r="M32" s="1091"/>
      <c r="N32" s="1091"/>
      <c r="O32" s="1091"/>
      <c r="P32" s="1092"/>
      <c r="Q32" s="1096">
        <v>21</v>
      </c>
      <c r="R32" s="1097"/>
      <c r="S32" s="1097"/>
      <c r="T32" s="1097"/>
      <c r="U32" s="1097"/>
      <c r="V32" s="1097">
        <v>5</v>
      </c>
      <c r="W32" s="1097"/>
      <c r="X32" s="1097"/>
      <c r="Y32" s="1097"/>
      <c r="Z32" s="1097"/>
      <c r="AA32" s="1097">
        <f>Q32-V32</f>
        <v>16</v>
      </c>
      <c r="AB32" s="1097"/>
      <c r="AC32" s="1097"/>
      <c r="AD32" s="1097"/>
      <c r="AE32" s="1098"/>
      <c r="AF32" s="1072" t="s">
        <v>415</v>
      </c>
      <c r="AG32" s="1073"/>
      <c r="AH32" s="1073"/>
      <c r="AI32" s="1073"/>
      <c r="AJ32" s="1074"/>
      <c r="AK32" s="1033">
        <v>21</v>
      </c>
      <c r="AL32" s="1024"/>
      <c r="AM32" s="1024"/>
      <c r="AN32" s="1024"/>
      <c r="AO32" s="1024"/>
      <c r="AP32" s="1024" t="s">
        <v>591</v>
      </c>
      <c r="AQ32" s="1024"/>
      <c r="AR32" s="1024"/>
      <c r="AS32" s="1024"/>
      <c r="AT32" s="1024"/>
      <c r="AU32" s="1024" t="s">
        <v>591</v>
      </c>
      <c r="AV32" s="1024"/>
      <c r="AW32" s="1024"/>
      <c r="AX32" s="1024"/>
      <c r="AY32" s="1024"/>
      <c r="AZ32" s="1095" t="s">
        <v>591</v>
      </c>
      <c r="BA32" s="1095"/>
      <c r="BB32" s="1095"/>
      <c r="BC32" s="1095"/>
      <c r="BD32" s="1095"/>
      <c r="BE32" s="1085" t="s">
        <v>416</v>
      </c>
      <c r="BF32" s="1085"/>
      <c r="BG32" s="1085"/>
      <c r="BH32" s="1085"/>
      <c r="BI32" s="1086"/>
      <c r="BJ32" s="251"/>
      <c r="BK32" s="251"/>
      <c r="BL32" s="251"/>
      <c r="BM32" s="251"/>
      <c r="BN32" s="251"/>
      <c r="BO32" s="264"/>
      <c r="BP32" s="264"/>
      <c r="BQ32" s="261">
        <v>26</v>
      </c>
      <c r="BR32" s="262"/>
      <c r="BS32" s="1067"/>
      <c r="BT32" s="1068"/>
      <c r="BU32" s="1068"/>
      <c r="BV32" s="1068"/>
      <c r="BW32" s="1068"/>
      <c r="BX32" s="1068"/>
      <c r="BY32" s="1068"/>
      <c r="BZ32" s="1068"/>
      <c r="CA32" s="1068"/>
      <c r="CB32" s="1068"/>
      <c r="CC32" s="1068"/>
      <c r="CD32" s="1068"/>
      <c r="CE32" s="1068"/>
      <c r="CF32" s="1068"/>
      <c r="CG32" s="1069"/>
      <c r="CH32" s="1042"/>
      <c r="CI32" s="1043"/>
      <c r="CJ32" s="1043"/>
      <c r="CK32" s="1043"/>
      <c r="CL32" s="1044"/>
      <c r="CM32" s="1042"/>
      <c r="CN32" s="1043"/>
      <c r="CO32" s="1043"/>
      <c r="CP32" s="1043"/>
      <c r="CQ32" s="1044"/>
      <c r="CR32" s="1042"/>
      <c r="CS32" s="1043"/>
      <c r="CT32" s="1043"/>
      <c r="CU32" s="1043"/>
      <c r="CV32" s="1044"/>
      <c r="CW32" s="1042"/>
      <c r="CX32" s="1043"/>
      <c r="CY32" s="1043"/>
      <c r="CZ32" s="1043"/>
      <c r="DA32" s="1044"/>
      <c r="DB32" s="1042"/>
      <c r="DC32" s="1043"/>
      <c r="DD32" s="1043"/>
      <c r="DE32" s="1043"/>
      <c r="DF32" s="1044"/>
      <c r="DG32" s="1042"/>
      <c r="DH32" s="1043"/>
      <c r="DI32" s="1043"/>
      <c r="DJ32" s="1043"/>
      <c r="DK32" s="1044"/>
      <c r="DL32" s="1042"/>
      <c r="DM32" s="1043"/>
      <c r="DN32" s="1043"/>
      <c r="DO32" s="1043"/>
      <c r="DP32" s="1044"/>
      <c r="DQ32" s="1042"/>
      <c r="DR32" s="1043"/>
      <c r="DS32" s="1043"/>
      <c r="DT32" s="1043"/>
      <c r="DU32" s="1044"/>
      <c r="DV32" s="1045"/>
      <c r="DW32" s="1046"/>
      <c r="DX32" s="1046"/>
      <c r="DY32" s="1046"/>
      <c r="DZ32" s="1047"/>
      <c r="EA32" s="245"/>
    </row>
    <row r="33" spans="1:131" s="246" customFormat="1" ht="26.25" customHeight="1" x14ac:dyDescent="0.15">
      <c r="A33" s="265">
        <v>6</v>
      </c>
      <c r="B33" s="1090"/>
      <c r="C33" s="1091"/>
      <c r="D33" s="1091"/>
      <c r="E33" s="1091"/>
      <c r="F33" s="1091"/>
      <c r="G33" s="1091"/>
      <c r="H33" s="1091"/>
      <c r="I33" s="1091"/>
      <c r="J33" s="1091"/>
      <c r="K33" s="1091"/>
      <c r="L33" s="1091"/>
      <c r="M33" s="1091"/>
      <c r="N33" s="1091"/>
      <c r="O33" s="1091"/>
      <c r="P33" s="1092"/>
      <c r="Q33" s="1096"/>
      <c r="R33" s="1097"/>
      <c r="S33" s="1097"/>
      <c r="T33" s="1097"/>
      <c r="U33" s="1097"/>
      <c r="V33" s="1097"/>
      <c r="W33" s="1097"/>
      <c r="X33" s="1097"/>
      <c r="Y33" s="1097"/>
      <c r="Z33" s="1097"/>
      <c r="AA33" s="1097"/>
      <c r="AB33" s="1097"/>
      <c r="AC33" s="1097"/>
      <c r="AD33" s="1097"/>
      <c r="AE33" s="1098"/>
      <c r="AF33" s="1072"/>
      <c r="AG33" s="1073"/>
      <c r="AH33" s="1073"/>
      <c r="AI33" s="1073"/>
      <c r="AJ33" s="1074"/>
      <c r="AK33" s="1033"/>
      <c r="AL33" s="1024"/>
      <c r="AM33" s="1024"/>
      <c r="AN33" s="1024"/>
      <c r="AO33" s="1024"/>
      <c r="AP33" s="1024"/>
      <c r="AQ33" s="1024"/>
      <c r="AR33" s="1024"/>
      <c r="AS33" s="1024"/>
      <c r="AT33" s="1024"/>
      <c r="AU33" s="1024"/>
      <c r="AV33" s="1024"/>
      <c r="AW33" s="1024"/>
      <c r="AX33" s="1024"/>
      <c r="AY33" s="1024"/>
      <c r="AZ33" s="1095"/>
      <c r="BA33" s="1095"/>
      <c r="BB33" s="1095"/>
      <c r="BC33" s="1095"/>
      <c r="BD33" s="1095"/>
      <c r="BE33" s="1085"/>
      <c r="BF33" s="1085"/>
      <c r="BG33" s="1085"/>
      <c r="BH33" s="1085"/>
      <c r="BI33" s="1086"/>
      <c r="BJ33" s="251"/>
      <c r="BK33" s="251"/>
      <c r="BL33" s="251"/>
      <c r="BM33" s="251"/>
      <c r="BN33" s="251"/>
      <c r="BO33" s="264"/>
      <c r="BP33" s="264"/>
      <c r="BQ33" s="261">
        <v>27</v>
      </c>
      <c r="BR33" s="262"/>
      <c r="BS33" s="1067"/>
      <c r="BT33" s="1068"/>
      <c r="BU33" s="1068"/>
      <c r="BV33" s="1068"/>
      <c r="BW33" s="1068"/>
      <c r="BX33" s="1068"/>
      <c r="BY33" s="1068"/>
      <c r="BZ33" s="1068"/>
      <c r="CA33" s="1068"/>
      <c r="CB33" s="1068"/>
      <c r="CC33" s="1068"/>
      <c r="CD33" s="1068"/>
      <c r="CE33" s="1068"/>
      <c r="CF33" s="1068"/>
      <c r="CG33" s="1069"/>
      <c r="CH33" s="1042"/>
      <c r="CI33" s="1043"/>
      <c r="CJ33" s="1043"/>
      <c r="CK33" s="1043"/>
      <c r="CL33" s="1044"/>
      <c r="CM33" s="1042"/>
      <c r="CN33" s="1043"/>
      <c r="CO33" s="1043"/>
      <c r="CP33" s="1043"/>
      <c r="CQ33" s="1044"/>
      <c r="CR33" s="1042"/>
      <c r="CS33" s="1043"/>
      <c r="CT33" s="1043"/>
      <c r="CU33" s="1043"/>
      <c r="CV33" s="1044"/>
      <c r="CW33" s="1042"/>
      <c r="CX33" s="1043"/>
      <c r="CY33" s="1043"/>
      <c r="CZ33" s="1043"/>
      <c r="DA33" s="1044"/>
      <c r="DB33" s="1042"/>
      <c r="DC33" s="1043"/>
      <c r="DD33" s="1043"/>
      <c r="DE33" s="1043"/>
      <c r="DF33" s="1044"/>
      <c r="DG33" s="1042"/>
      <c r="DH33" s="1043"/>
      <c r="DI33" s="1043"/>
      <c r="DJ33" s="1043"/>
      <c r="DK33" s="1044"/>
      <c r="DL33" s="1042"/>
      <c r="DM33" s="1043"/>
      <c r="DN33" s="1043"/>
      <c r="DO33" s="1043"/>
      <c r="DP33" s="1044"/>
      <c r="DQ33" s="1042"/>
      <c r="DR33" s="1043"/>
      <c r="DS33" s="1043"/>
      <c r="DT33" s="1043"/>
      <c r="DU33" s="1044"/>
      <c r="DV33" s="1045"/>
      <c r="DW33" s="1046"/>
      <c r="DX33" s="1046"/>
      <c r="DY33" s="1046"/>
      <c r="DZ33" s="1047"/>
      <c r="EA33" s="245"/>
    </row>
    <row r="34" spans="1:131" s="246" customFormat="1" ht="26.25" customHeight="1" x14ac:dyDescent="0.15">
      <c r="A34" s="265">
        <v>7</v>
      </c>
      <c r="B34" s="1090"/>
      <c r="C34" s="1091"/>
      <c r="D34" s="1091"/>
      <c r="E34" s="1091"/>
      <c r="F34" s="1091"/>
      <c r="G34" s="1091"/>
      <c r="H34" s="1091"/>
      <c r="I34" s="1091"/>
      <c r="J34" s="1091"/>
      <c r="K34" s="1091"/>
      <c r="L34" s="1091"/>
      <c r="M34" s="1091"/>
      <c r="N34" s="1091"/>
      <c r="O34" s="1091"/>
      <c r="P34" s="1092"/>
      <c r="Q34" s="1096"/>
      <c r="R34" s="1097"/>
      <c r="S34" s="1097"/>
      <c r="T34" s="1097"/>
      <c r="U34" s="1097"/>
      <c r="V34" s="1097"/>
      <c r="W34" s="1097"/>
      <c r="X34" s="1097"/>
      <c r="Y34" s="1097"/>
      <c r="Z34" s="1097"/>
      <c r="AA34" s="1097"/>
      <c r="AB34" s="1097"/>
      <c r="AC34" s="1097"/>
      <c r="AD34" s="1097"/>
      <c r="AE34" s="1098"/>
      <c r="AF34" s="1072"/>
      <c r="AG34" s="1073"/>
      <c r="AH34" s="1073"/>
      <c r="AI34" s="1073"/>
      <c r="AJ34" s="1074"/>
      <c r="AK34" s="1033"/>
      <c r="AL34" s="1024"/>
      <c r="AM34" s="1024"/>
      <c r="AN34" s="1024"/>
      <c r="AO34" s="1024"/>
      <c r="AP34" s="1024"/>
      <c r="AQ34" s="1024"/>
      <c r="AR34" s="1024"/>
      <c r="AS34" s="1024"/>
      <c r="AT34" s="1024"/>
      <c r="AU34" s="1024"/>
      <c r="AV34" s="1024"/>
      <c r="AW34" s="1024"/>
      <c r="AX34" s="1024"/>
      <c r="AY34" s="1024"/>
      <c r="AZ34" s="1095"/>
      <c r="BA34" s="1095"/>
      <c r="BB34" s="1095"/>
      <c r="BC34" s="1095"/>
      <c r="BD34" s="1095"/>
      <c r="BE34" s="1085"/>
      <c r="BF34" s="1085"/>
      <c r="BG34" s="1085"/>
      <c r="BH34" s="1085"/>
      <c r="BI34" s="1086"/>
      <c r="BJ34" s="251"/>
      <c r="BK34" s="251"/>
      <c r="BL34" s="251"/>
      <c r="BM34" s="251"/>
      <c r="BN34" s="251"/>
      <c r="BO34" s="264"/>
      <c r="BP34" s="264"/>
      <c r="BQ34" s="261">
        <v>28</v>
      </c>
      <c r="BR34" s="262"/>
      <c r="BS34" s="1067"/>
      <c r="BT34" s="1068"/>
      <c r="BU34" s="1068"/>
      <c r="BV34" s="1068"/>
      <c r="BW34" s="1068"/>
      <c r="BX34" s="1068"/>
      <c r="BY34" s="1068"/>
      <c r="BZ34" s="1068"/>
      <c r="CA34" s="1068"/>
      <c r="CB34" s="1068"/>
      <c r="CC34" s="1068"/>
      <c r="CD34" s="1068"/>
      <c r="CE34" s="1068"/>
      <c r="CF34" s="1068"/>
      <c r="CG34" s="1069"/>
      <c r="CH34" s="1042"/>
      <c r="CI34" s="1043"/>
      <c r="CJ34" s="1043"/>
      <c r="CK34" s="1043"/>
      <c r="CL34" s="1044"/>
      <c r="CM34" s="1042"/>
      <c r="CN34" s="1043"/>
      <c r="CO34" s="1043"/>
      <c r="CP34" s="1043"/>
      <c r="CQ34" s="1044"/>
      <c r="CR34" s="1042"/>
      <c r="CS34" s="1043"/>
      <c r="CT34" s="1043"/>
      <c r="CU34" s="1043"/>
      <c r="CV34" s="1044"/>
      <c r="CW34" s="1042"/>
      <c r="CX34" s="1043"/>
      <c r="CY34" s="1043"/>
      <c r="CZ34" s="1043"/>
      <c r="DA34" s="1044"/>
      <c r="DB34" s="1042"/>
      <c r="DC34" s="1043"/>
      <c r="DD34" s="1043"/>
      <c r="DE34" s="1043"/>
      <c r="DF34" s="1044"/>
      <c r="DG34" s="1042"/>
      <c r="DH34" s="1043"/>
      <c r="DI34" s="1043"/>
      <c r="DJ34" s="1043"/>
      <c r="DK34" s="1044"/>
      <c r="DL34" s="1042"/>
      <c r="DM34" s="1043"/>
      <c r="DN34" s="1043"/>
      <c r="DO34" s="1043"/>
      <c r="DP34" s="1044"/>
      <c r="DQ34" s="1042"/>
      <c r="DR34" s="1043"/>
      <c r="DS34" s="1043"/>
      <c r="DT34" s="1043"/>
      <c r="DU34" s="1044"/>
      <c r="DV34" s="1045"/>
      <c r="DW34" s="1046"/>
      <c r="DX34" s="1046"/>
      <c r="DY34" s="1046"/>
      <c r="DZ34" s="1047"/>
      <c r="EA34" s="245"/>
    </row>
    <row r="35" spans="1:131" s="246" customFormat="1" ht="26.25" customHeight="1" x14ac:dyDescent="0.15">
      <c r="A35" s="265">
        <v>8</v>
      </c>
      <c r="B35" s="1090"/>
      <c r="C35" s="1091"/>
      <c r="D35" s="1091"/>
      <c r="E35" s="1091"/>
      <c r="F35" s="1091"/>
      <c r="G35" s="1091"/>
      <c r="H35" s="1091"/>
      <c r="I35" s="1091"/>
      <c r="J35" s="1091"/>
      <c r="K35" s="1091"/>
      <c r="L35" s="1091"/>
      <c r="M35" s="1091"/>
      <c r="N35" s="1091"/>
      <c r="O35" s="1091"/>
      <c r="P35" s="1092"/>
      <c r="Q35" s="1096"/>
      <c r="R35" s="1097"/>
      <c r="S35" s="1097"/>
      <c r="T35" s="1097"/>
      <c r="U35" s="1097"/>
      <c r="V35" s="1097"/>
      <c r="W35" s="1097"/>
      <c r="X35" s="1097"/>
      <c r="Y35" s="1097"/>
      <c r="Z35" s="1097"/>
      <c r="AA35" s="1097"/>
      <c r="AB35" s="1097"/>
      <c r="AC35" s="1097"/>
      <c r="AD35" s="1097"/>
      <c r="AE35" s="1098"/>
      <c r="AF35" s="1072"/>
      <c r="AG35" s="1073"/>
      <c r="AH35" s="1073"/>
      <c r="AI35" s="1073"/>
      <c r="AJ35" s="1074"/>
      <c r="AK35" s="1033"/>
      <c r="AL35" s="1024"/>
      <c r="AM35" s="1024"/>
      <c r="AN35" s="1024"/>
      <c r="AO35" s="1024"/>
      <c r="AP35" s="1024"/>
      <c r="AQ35" s="1024"/>
      <c r="AR35" s="1024"/>
      <c r="AS35" s="1024"/>
      <c r="AT35" s="1024"/>
      <c r="AU35" s="1024"/>
      <c r="AV35" s="1024"/>
      <c r="AW35" s="1024"/>
      <c r="AX35" s="1024"/>
      <c r="AY35" s="1024"/>
      <c r="AZ35" s="1095"/>
      <c r="BA35" s="1095"/>
      <c r="BB35" s="1095"/>
      <c r="BC35" s="1095"/>
      <c r="BD35" s="1095"/>
      <c r="BE35" s="1085"/>
      <c r="BF35" s="1085"/>
      <c r="BG35" s="1085"/>
      <c r="BH35" s="1085"/>
      <c r="BI35" s="1086"/>
      <c r="BJ35" s="251"/>
      <c r="BK35" s="251"/>
      <c r="BL35" s="251"/>
      <c r="BM35" s="251"/>
      <c r="BN35" s="251"/>
      <c r="BO35" s="264"/>
      <c r="BP35" s="264"/>
      <c r="BQ35" s="261">
        <v>29</v>
      </c>
      <c r="BR35" s="262"/>
      <c r="BS35" s="1067"/>
      <c r="BT35" s="1068"/>
      <c r="BU35" s="1068"/>
      <c r="BV35" s="1068"/>
      <c r="BW35" s="1068"/>
      <c r="BX35" s="1068"/>
      <c r="BY35" s="1068"/>
      <c r="BZ35" s="1068"/>
      <c r="CA35" s="1068"/>
      <c r="CB35" s="1068"/>
      <c r="CC35" s="1068"/>
      <c r="CD35" s="1068"/>
      <c r="CE35" s="1068"/>
      <c r="CF35" s="1068"/>
      <c r="CG35" s="1069"/>
      <c r="CH35" s="1042"/>
      <c r="CI35" s="1043"/>
      <c r="CJ35" s="1043"/>
      <c r="CK35" s="1043"/>
      <c r="CL35" s="1044"/>
      <c r="CM35" s="1042"/>
      <c r="CN35" s="1043"/>
      <c r="CO35" s="1043"/>
      <c r="CP35" s="1043"/>
      <c r="CQ35" s="1044"/>
      <c r="CR35" s="1042"/>
      <c r="CS35" s="1043"/>
      <c r="CT35" s="1043"/>
      <c r="CU35" s="1043"/>
      <c r="CV35" s="1044"/>
      <c r="CW35" s="1042"/>
      <c r="CX35" s="1043"/>
      <c r="CY35" s="1043"/>
      <c r="CZ35" s="1043"/>
      <c r="DA35" s="1044"/>
      <c r="DB35" s="1042"/>
      <c r="DC35" s="1043"/>
      <c r="DD35" s="1043"/>
      <c r="DE35" s="1043"/>
      <c r="DF35" s="1044"/>
      <c r="DG35" s="1042"/>
      <c r="DH35" s="1043"/>
      <c r="DI35" s="1043"/>
      <c r="DJ35" s="1043"/>
      <c r="DK35" s="1044"/>
      <c r="DL35" s="1042"/>
      <c r="DM35" s="1043"/>
      <c r="DN35" s="1043"/>
      <c r="DO35" s="1043"/>
      <c r="DP35" s="1044"/>
      <c r="DQ35" s="1042"/>
      <c r="DR35" s="1043"/>
      <c r="DS35" s="1043"/>
      <c r="DT35" s="1043"/>
      <c r="DU35" s="1044"/>
      <c r="DV35" s="1045"/>
      <c r="DW35" s="1046"/>
      <c r="DX35" s="1046"/>
      <c r="DY35" s="1046"/>
      <c r="DZ35" s="1047"/>
      <c r="EA35" s="245"/>
    </row>
    <row r="36" spans="1:131" s="246" customFormat="1" ht="26.25" customHeight="1" x14ac:dyDescent="0.15">
      <c r="A36" s="265">
        <v>9</v>
      </c>
      <c r="B36" s="1090"/>
      <c r="C36" s="1091"/>
      <c r="D36" s="1091"/>
      <c r="E36" s="1091"/>
      <c r="F36" s="1091"/>
      <c r="G36" s="1091"/>
      <c r="H36" s="1091"/>
      <c r="I36" s="1091"/>
      <c r="J36" s="1091"/>
      <c r="K36" s="1091"/>
      <c r="L36" s="1091"/>
      <c r="M36" s="1091"/>
      <c r="N36" s="1091"/>
      <c r="O36" s="1091"/>
      <c r="P36" s="1092"/>
      <c r="Q36" s="1096"/>
      <c r="R36" s="1097"/>
      <c r="S36" s="1097"/>
      <c r="T36" s="1097"/>
      <c r="U36" s="1097"/>
      <c r="V36" s="1097"/>
      <c r="W36" s="1097"/>
      <c r="X36" s="1097"/>
      <c r="Y36" s="1097"/>
      <c r="Z36" s="1097"/>
      <c r="AA36" s="1097"/>
      <c r="AB36" s="1097"/>
      <c r="AC36" s="1097"/>
      <c r="AD36" s="1097"/>
      <c r="AE36" s="1098"/>
      <c r="AF36" s="1072"/>
      <c r="AG36" s="1073"/>
      <c r="AH36" s="1073"/>
      <c r="AI36" s="1073"/>
      <c r="AJ36" s="1074"/>
      <c r="AK36" s="1033"/>
      <c r="AL36" s="1024"/>
      <c r="AM36" s="1024"/>
      <c r="AN36" s="1024"/>
      <c r="AO36" s="1024"/>
      <c r="AP36" s="1024"/>
      <c r="AQ36" s="1024"/>
      <c r="AR36" s="1024"/>
      <c r="AS36" s="1024"/>
      <c r="AT36" s="1024"/>
      <c r="AU36" s="1024"/>
      <c r="AV36" s="1024"/>
      <c r="AW36" s="1024"/>
      <c r="AX36" s="1024"/>
      <c r="AY36" s="1024"/>
      <c r="AZ36" s="1095"/>
      <c r="BA36" s="1095"/>
      <c r="BB36" s="1095"/>
      <c r="BC36" s="1095"/>
      <c r="BD36" s="1095"/>
      <c r="BE36" s="1085"/>
      <c r="BF36" s="1085"/>
      <c r="BG36" s="1085"/>
      <c r="BH36" s="1085"/>
      <c r="BI36" s="1086"/>
      <c r="BJ36" s="251"/>
      <c r="BK36" s="251"/>
      <c r="BL36" s="251"/>
      <c r="BM36" s="251"/>
      <c r="BN36" s="251"/>
      <c r="BO36" s="264"/>
      <c r="BP36" s="264"/>
      <c r="BQ36" s="261">
        <v>30</v>
      </c>
      <c r="BR36" s="262"/>
      <c r="BS36" s="1067"/>
      <c r="BT36" s="1068"/>
      <c r="BU36" s="1068"/>
      <c r="BV36" s="1068"/>
      <c r="BW36" s="1068"/>
      <c r="BX36" s="1068"/>
      <c r="BY36" s="1068"/>
      <c r="BZ36" s="1068"/>
      <c r="CA36" s="1068"/>
      <c r="CB36" s="1068"/>
      <c r="CC36" s="1068"/>
      <c r="CD36" s="1068"/>
      <c r="CE36" s="1068"/>
      <c r="CF36" s="1068"/>
      <c r="CG36" s="1069"/>
      <c r="CH36" s="1042"/>
      <c r="CI36" s="1043"/>
      <c r="CJ36" s="1043"/>
      <c r="CK36" s="1043"/>
      <c r="CL36" s="1044"/>
      <c r="CM36" s="1042"/>
      <c r="CN36" s="1043"/>
      <c r="CO36" s="1043"/>
      <c r="CP36" s="1043"/>
      <c r="CQ36" s="1044"/>
      <c r="CR36" s="1042"/>
      <c r="CS36" s="1043"/>
      <c r="CT36" s="1043"/>
      <c r="CU36" s="1043"/>
      <c r="CV36" s="1044"/>
      <c r="CW36" s="1042"/>
      <c r="CX36" s="1043"/>
      <c r="CY36" s="1043"/>
      <c r="CZ36" s="1043"/>
      <c r="DA36" s="1044"/>
      <c r="DB36" s="1042"/>
      <c r="DC36" s="1043"/>
      <c r="DD36" s="1043"/>
      <c r="DE36" s="1043"/>
      <c r="DF36" s="1044"/>
      <c r="DG36" s="1042"/>
      <c r="DH36" s="1043"/>
      <c r="DI36" s="1043"/>
      <c r="DJ36" s="1043"/>
      <c r="DK36" s="1044"/>
      <c r="DL36" s="1042"/>
      <c r="DM36" s="1043"/>
      <c r="DN36" s="1043"/>
      <c r="DO36" s="1043"/>
      <c r="DP36" s="1044"/>
      <c r="DQ36" s="1042"/>
      <c r="DR36" s="1043"/>
      <c r="DS36" s="1043"/>
      <c r="DT36" s="1043"/>
      <c r="DU36" s="1044"/>
      <c r="DV36" s="1045"/>
      <c r="DW36" s="1046"/>
      <c r="DX36" s="1046"/>
      <c r="DY36" s="1046"/>
      <c r="DZ36" s="1047"/>
      <c r="EA36" s="245"/>
    </row>
    <row r="37" spans="1:131" s="246" customFormat="1" ht="26.25" customHeight="1" x14ac:dyDescent="0.15">
      <c r="A37" s="265">
        <v>10</v>
      </c>
      <c r="B37" s="1090"/>
      <c r="C37" s="1091"/>
      <c r="D37" s="1091"/>
      <c r="E37" s="1091"/>
      <c r="F37" s="1091"/>
      <c r="G37" s="1091"/>
      <c r="H37" s="1091"/>
      <c r="I37" s="1091"/>
      <c r="J37" s="1091"/>
      <c r="K37" s="1091"/>
      <c r="L37" s="1091"/>
      <c r="M37" s="1091"/>
      <c r="N37" s="1091"/>
      <c r="O37" s="1091"/>
      <c r="P37" s="1092"/>
      <c r="Q37" s="1096"/>
      <c r="R37" s="1097"/>
      <c r="S37" s="1097"/>
      <c r="T37" s="1097"/>
      <c r="U37" s="1097"/>
      <c r="V37" s="1097"/>
      <c r="W37" s="1097"/>
      <c r="X37" s="1097"/>
      <c r="Y37" s="1097"/>
      <c r="Z37" s="1097"/>
      <c r="AA37" s="1097"/>
      <c r="AB37" s="1097"/>
      <c r="AC37" s="1097"/>
      <c r="AD37" s="1097"/>
      <c r="AE37" s="1098"/>
      <c r="AF37" s="1072"/>
      <c r="AG37" s="1073"/>
      <c r="AH37" s="1073"/>
      <c r="AI37" s="1073"/>
      <c r="AJ37" s="1074"/>
      <c r="AK37" s="1033"/>
      <c r="AL37" s="1024"/>
      <c r="AM37" s="1024"/>
      <c r="AN37" s="1024"/>
      <c r="AO37" s="1024"/>
      <c r="AP37" s="1024"/>
      <c r="AQ37" s="1024"/>
      <c r="AR37" s="1024"/>
      <c r="AS37" s="1024"/>
      <c r="AT37" s="1024"/>
      <c r="AU37" s="1024"/>
      <c r="AV37" s="1024"/>
      <c r="AW37" s="1024"/>
      <c r="AX37" s="1024"/>
      <c r="AY37" s="1024"/>
      <c r="AZ37" s="1095"/>
      <c r="BA37" s="1095"/>
      <c r="BB37" s="1095"/>
      <c r="BC37" s="1095"/>
      <c r="BD37" s="1095"/>
      <c r="BE37" s="1085"/>
      <c r="BF37" s="1085"/>
      <c r="BG37" s="1085"/>
      <c r="BH37" s="1085"/>
      <c r="BI37" s="1086"/>
      <c r="BJ37" s="251"/>
      <c r="BK37" s="251"/>
      <c r="BL37" s="251"/>
      <c r="BM37" s="251"/>
      <c r="BN37" s="251"/>
      <c r="BO37" s="264"/>
      <c r="BP37" s="264"/>
      <c r="BQ37" s="261">
        <v>31</v>
      </c>
      <c r="BR37" s="262"/>
      <c r="BS37" s="1067"/>
      <c r="BT37" s="1068"/>
      <c r="BU37" s="1068"/>
      <c r="BV37" s="1068"/>
      <c r="BW37" s="1068"/>
      <c r="BX37" s="1068"/>
      <c r="BY37" s="1068"/>
      <c r="BZ37" s="1068"/>
      <c r="CA37" s="1068"/>
      <c r="CB37" s="1068"/>
      <c r="CC37" s="1068"/>
      <c r="CD37" s="1068"/>
      <c r="CE37" s="1068"/>
      <c r="CF37" s="1068"/>
      <c r="CG37" s="1069"/>
      <c r="CH37" s="1042"/>
      <c r="CI37" s="1043"/>
      <c r="CJ37" s="1043"/>
      <c r="CK37" s="1043"/>
      <c r="CL37" s="1044"/>
      <c r="CM37" s="1042"/>
      <c r="CN37" s="1043"/>
      <c r="CO37" s="1043"/>
      <c r="CP37" s="1043"/>
      <c r="CQ37" s="1044"/>
      <c r="CR37" s="1042"/>
      <c r="CS37" s="1043"/>
      <c r="CT37" s="1043"/>
      <c r="CU37" s="1043"/>
      <c r="CV37" s="1044"/>
      <c r="CW37" s="1042"/>
      <c r="CX37" s="1043"/>
      <c r="CY37" s="1043"/>
      <c r="CZ37" s="1043"/>
      <c r="DA37" s="1044"/>
      <c r="DB37" s="1042"/>
      <c r="DC37" s="1043"/>
      <c r="DD37" s="1043"/>
      <c r="DE37" s="1043"/>
      <c r="DF37" s="1044"/>
      <c r="DG37" s="1042"/>
      <c r="DH37" s="1043"/>
      <c r="DI37" s="1043"/>
      <c r="DJ37" s="1043"/>
      <c r="DK37" s="1044"/>
      <c r="DL37" s="1042"/>
      <c r="DM37" s="1043"/>
      <c r="DN37" s="1043"/>
      <c r="DO37" s="1043"/>
      <c r="DP37" s="1044"/>
      <c r="DQ37" s="1042"/>
      <c r="DR37" s="1043"/>
      <c r="DS37" s="1043"/>
      <c r="DT37" s="1043"/>
      <c r="DU37" s="1044"/>
      <c r="DV37" s="1045"/>
      <c r="DW37" s="1046"/>
      <c r="DX37" s="1046"/>
      <c r="DY37" s="1046"/>
      <c r="DZ37" s="1047"/>
      <c r="EA37" s="245"/>
    </row>
    <row r="38" spans="1:131" s="246" customFormat="1" ht="26.25" customHeight="1" x14ac:dyDescent="0.15">
      <c r="A38" s="265">
        <v>11</v>
      </c>
      <c r="B38" s="1090"/>
      <c r="C38" s="1091"/>
      <c r="D38" s="1091"/>
      <c r="E38" s="1091"/>
      <c r="F38" s="1091"/>
      <c r="G38" s="1091"/>
      <c r="H38" s="1091"/>
      <c r="I38" s="1091"/>
      <c r="J38" s="1091"/>
      <c r="K38" s="1091"/>
      <c r="L38" s="1091"/>
      <c r="M38" s="1091"/>
      <c r="N38" s="1091"/>
      <c r="O38" s="1091"/>
      <c r="P38" s="1092"/>
      <c r="Q38" s="1096"/>
      <c r="R38" s="1097"/>
      <c r="S38" s="1097"/>
      <c r="T38" s="1097"/>
      <c r="U38" s="1097"/>
      <c r="V38" s="1097"/>
      <c r="W38" s="1097"/>
      <c r="X38" s="1097"/>
      <c r="Y38" s="1097"/>
      <c r="Z38" s="1097"/>
      <c r="AA38" s="1097"/>
      <c r="AB38" s="1097"/>
      <c r="AC38" s="1097"/>
      <c r="AD38" s="1097"/>
      <c r="AE38" s="1098"/>
      <c r="AF38" s="1072"/>
      <c r="AG38" s="1073"/>
      <c r="AH38" s="1073"/>
      <c r="AI38" s="1073"/>
      <c r="AJ38" s="1074"/>
      <c r="AK38" s="1033"/>
      <c r="AL38" s="1024"/>
      <c r="AM38" s="1024"/>
      <c r="AN38" s="1024"/>
      <c r="AO38" s="1024"/>
      <c r="AP38" s="1024"/>
      <c r="AQ38" s="1024"/>
      <c r="AR38" s="1024"/>
      <c r="AS38" s="1024"/>
      <c r="AT38" s="1024"/>
      <c r="AU38" s="1024"/>
      <c r="AV38" s="1024"/>
      <c r="AW38" s="1024"/>
      <c r="AX38" s="1024"/>
      <c r="AY38" s="1024"/>
      <c r="AZ38" s="1095"/>
      <c r="BA38" s="1095"/>
      <c r="BB38" s="1095"/>
      <c r="BC38" s="1095"/>
      <c r="BD38" s="1095"/>
      <c r="BE38" s="1085"/>
      <c r="BF38" s="1085"/>
      <c r="BG38" s="1085"/>
      <c r="BH38" s="1085"/>
      <c r="BI38" s="1086"/>
      <c r="BJ38" s="251"/>
      <c r="BK38" s="251"/>
      <c r="BL38" s="251"/>
      <c r="BM38" s="251"/>
      <c r="BN38" s="251"/>
      <c r="BO38" s="264"/>
      <c r="BP38" s="264"/>
      <c r="BQ38" s="261">
        <v>32</v>
      </c>
      <c r="BR38" s="262"/>
      <c r="BS38" s="1067"/>
      <c r="BT38" s="1068"/>
      <c r="BU38" s="1068"/>
      <c r="BV38" s="1068"/>
      <c r="BW38" s="1068"/>
      <c r="BX38" s="1068"/>
      <c r="BY38" s="1068"/>
      <c r="BZ38" s="1068"/>
      <c r="CA38" s="1068"/>
      <c r="CB38" s="1068"/>
      <c r="CC38" s="1068"/>
      <c r="CD38" s="1068"/>
      <c r="CE38" s="1068"/>
      <c r="CF38" s="1068"/>
      <c r="CG38" s="1069"/>
      <c r="CH38" s="1042"/>
      <c r="CI38" s="1043"/>
      <c r="CJ38" s="1043"/>
      <c r="CK38" s="1043"/>
      <c r="CL38" s="1044"/>
      <c r="CM38" s="1042"/>
      <c r="CN38" s="1043"/>
      <c r="CO38" s="1043"/>
      <c r="CP38" s="1043"/>
      <c r="CQ38" s="1044"/>
      <c r="CR38" s="1042"/>
      <c r="CS38" s="1043"/>
      <c r="CT38" s="1043"/>
      <c r="CU38" s="1043"/>
      <c r="CV38" s="1044"/>
      <c r="CW38" s="1042"/>
      <c r="CX38" s="1043"/>
      <c r="CY38" s="1043"/>
      <c r="CZ38" s="1043"/>
      <c r="DA38" s="1044"/>
      <c r="DB38" s="1042"/>
      <c r="DC38" s="1043"/>
      <c r="DD38" s="1043"/>
      <c r="DE38" s="1043"/>
      <c r="DF38" s="1044"/>
      <c r="DG38" s="1042"/>
      <c r="DH38" s="1043"/>
      <c r="DI38" s="1043"/>
      <c r="DJ38" s="1043"/>
      <c r="DK38" s="1044"/>
      <c r="DL38" s="1042"/>
      <c r="DM38" s="1043"/>
      <c r="DN38" s="1043"/>
      <c r="DO38" s="1043"/>
      <c r="DP38" s="1044"/>
      <c r="DQ38" s="1042"/>
      <c r="DR38" s="1043"/>
      <c r="DS38" s="1043"/>
      <c r="DT38" s="1043"/>
      <c r="DU38" s="1044"/>
      <c r="DV38" s="1045"/>
      <c r="DW38" s="1046"/>
      <c r="DX38" s="1046"/>
      <c r="DY38" s="1046"/>
      <c r="DZ38" s="1047"/>
      <c r="EA38" s="245"/>
    </row>
    <row r="39" spans="1:131" s="246" customFormat="1" ht="26.25" customHeight="1" x14ac:dyDescent="0.15">
      <c r="A39" s="265">
        <v>12</v>
      </c>
      <c r="B39" s="1090"/>
      <c r="C39" s="1091"/>
      <c r="D39" s="1091"/>
      <c r="E39" s="1091"/>
      <c r="F39" s="1091"/>
      <c r="G39" s="1091"/>
      <c r="H39" s="1091"/>
      <c r="I39" s="1091"/>
      <c r="J39" s="1091"/>
      <c r="K39" s="1091"/>
      <c r="L39" s="1091"/>
      <c r="M39" s="1091"/>
      <c r="N39" s="1091"/>
      <c r="O39" s="1091"/>
      <c r="P39" s="1092"/>
      <c r="Q39" s="1096"/>
      <c r="R39" s="1097"/>
      <c r="S39" s="1097"/>
      <c r="T39" s="1097"/>
      <c r="U39" s="1097"/>
      <c r="V39" s="1097"/>
      <c r="W39" s="1097"/>
      <c r="X39" s="1097"/>
      <c r="Y39" s="1097"/>
      <c r="Z39" s="1097"/>
      <c r="AA39" s="1097"/>
      <c r="AB39" s="1097"/>
      <c r="AC39" s="1097"/>
      <c r="AD39" s="1097"/>
      <c r="AE39" s="1098"/>
      <c r="AF39" s="1072"/>
      <c r="AG39" s="1073"/>
      <c r="AH39" s="1073"/>
      <c r="AI39" s="1073"/>
      <c r="AJ39" s="1074"/>
      <c r="AK39" s="1033"/>
      <c r="AL39" s="1024"/>
      <c r="AM39" s="1024"/>
      <c r="AN39" s="1024"/>
      <c r="AO39" s="1024"/>
      <c r="AP39" s="1024"/>
      <c r="AQ39" s="1024"/>
      <c r="AR39" s="1024"/>
      <c r="AS39" s="1024"/>
      <c r="AT39" s="1024"/>
      <c r="AU39" s="1024"/>
      <c r="AV39" s="1024"/>
      <c r="AW39" s="1024"/>
      <c r="AX39" s="1024"/>
      <c r="AY39" s="1024"/>
      <c r="AZ39" s="1095"/>
      <c r="BA39" s="1095"/>
      <c r="BB39" s="1095"/>
      <c r="BC39" s="1095"/>
      <c r="BD39" s="1095"/>
      <c r="BE39" s="1085"/>
      <c r="BF39" s="1085"/>
      <c r="BG39" s="1085"/>
      <c r="BH39" s="1085"/>
      <c r="BI39" s="1086"/>
      <c r="BJ39" s="251"/>
      <c r="BK39" s="251"/>
      <c r="BL39" s="251"/>
      <c r="BM39" s="251"/>
      <c r="BN39" s="251"/>
      <c r="BO39" s="264"/>
      <c r="BP39" s="264"/>
      <c r="BQ39" s="261">
        <v>33</v>
      </c>
      <c r="BR39" s="262"/>
      <c r="BS39" s="1067"/>
      <c r="BT39" s="1068"/>
      <c r="BU39" s="1068"/>
      <c r="BV39" s="1068"/>
      <c r="BW39" s="1068"/>
      <c r="BX39" s="1068"/>
      <c r="BY39" s="1068"/>
      <c r="BZ39" s="1068"/>
      <c r="CA39" s="1068"/>
      <c r="CB39" s="1068"/>
      <c r="CC39" s="1068"/>
      <c r="CD39" s="1068"/>
      <c r="CE39" s="1068"/>
      <c r="CF39" s="1068"/>
      <c r="CG39" s="1069"/>
      <c r="CH39" s="1042"/>
      <c r="CI39" s="1043"/>
      <c r="CJ39" s="1043"/>
      <c r="CK39" s="1043"/>
      <c r="CL39" s="1044"/>
      <c r="CM39" s="1042"/>
      <c r="CN39" s="1043"/>
      <c r="CO39" s="1043"/>
      <c r="CP39" s="1043"/>
      <c r="CQ39" s="1044"/>
      <c r="CR39" s="1042"/>
      <c r="CS39" s="1043"/>
      <c r="CT39" s="1043"/>
      <c r="CU39" s="1043"/>
      <c r="CV39" s="1044"/>
      <c r="CW39" s="1042"/>
      <c r="CX39" s="1043"/>
      <c r="CY39" s="1043"/>
      <c r="CZ39" s="1043"/>
      <c r="DA39" s="1044"/>
      <c r="DB39" s="1042"/>
      <c r="DC39" s="1043"/>
      <c r="DD39" s="1043"/>
      <c r="DE39" s="1043"/>
      <c r="DF39" s="1044"/>
      <c r="DG39" s="1042"/>
      <c r="DH39" s="1043"/>
      <c r="DI39" s="1043"/>
      <c r="DJ39" s="1043"/>
      <c r="DK39" s="1044"/>
      <c r="DL39" s="1042"/>
      <c r="DM39" s="1043"/>
      <c r="DN39" s="1043"/>
      <c r="DO39" s="1043"/>
      <c r="DP39" s="1044"/>
      <c r="DQ39" s="1042"/>
      <c r="DR39" s="1043"/>
      <c r="DS39" s="1043"/>
      <c r="DT39" s="1043"/>
      <c r="DU39" s="1044"/>
      <c r="DV39" s="1045"/>
      <c r="DW39" s="1046"/>
      <c r="DX39" s="1046"/>
      <c r="DY39" s="1046"/>
      <c r="DZ39" s="1047"/>
      <c r="EA39" s="245"/>
    </row>
    <row r="40" spans="1:131" s="246" customFormat="1" ht="26.25" customHeight="1" x14ac:dyDescent="0.15">
      <c r="A40" s="260">
        <v>13</v>
      </c>
      <c r="B40" s="1090"/>
      <c r="C40" s="1091"/>
      <c r="D40" s="1091"/>
      <c r="E40" s="1091"/>
      <c r="F40" s="1091"/>
      <c r="G40" s="1091"/>
      <c r="H40" s="1091"/>
      <c r="I40" s="1091"/>
      <c r="J40" s="1091"/>
      <c r="K40" s="1091"/>
      <c r="L40" s="1091"/>
      <c r="M40" s="1091"/>
      <c r="N40" s="1091"/>
      <c r="O40" s="1091"/>
      <c r="P40" s="1092"/>
      <c r="Q40" s="1096"/>
      <c r="R40" s="1097"/>
      <c r="S40" s="1097"/>
      <c r="T40" s="1097"/>
      <c r="U40" s="1097"/>
      <c r="V40" s="1097"/>
      <c r="W40" s="1097"/>
      <c r="X40" s="1097"/>
      <c r="Y40" s="1097"/>
      <c r="Z40" s="1097"/>
      <c r="AA40" s="1097"/>
      <c r="AB40" s="1097"/>
      <c r="AC40" s="1097"/>
      <c r="AD40" s="1097"/>
      <c r="AE40" s="1098"/>
      <c r="AF40" s="1072"/>
      <c r="AG40" s="1073"/>
      <c r="AH40" s="1073"/>
      <c r="AI40" s="1073"/>
      <c r="AJ40" s="1074"/>
      <c r="AK40" s="1033"/>
      <c r="AL40" s="1024"/>
      <c r="AM40" s="1024"/>
      <c r="AN40" s="1024"/>
      <c r="AO40" s="1024"/>
      <c r="AP40" s="1024"/>
      <c r="AQ40" s="1024"/>
      <c r="AR40" s="1024"/>
      <c r="AS40" s="1024"/>
      <c r="AT40" s="1024"/>
      <c r="AU40" s="1024"/>
      <c r="AV40" s="1024"/>
      <c r="AW40" s="1024"/>
      <c r="AX40" s="1024"/>
      <c r="AY40" s="1024"/>
      <c r="AZ40" s="1095"/>
      <c r="BA40" s="1095"/>
      <c r="BB40" s="1095"/>
      <c r="BC40" s="1095"/>
      <c r="BD40" s="1095"/>
      <c r="BE40" s="1085"/>
      <c r="BF40" s="1085"/>
      <c r="BG40" s="1085"/>
      <c r="BH40" s="1085"/>
      <c r="BI40" s="1086"/>
      <c r="BJ40" s="251"/>
      <c r="BK40" s="251"/>
      <c r="BL40" s="251"/>
      <c r="BM40" s="251"/>
      <c r="BN40" s="251"/>
      <c r="BO40" s="264"/>
      <c r="BP40" s="264"/>
      <c r="BQ40" s="261">
        <v>34</v>
      </c>
      <c r="BR40" s="262"/>
      <c r="BS40" s="1067"/>
      <c r="BT40" s="1068"/>
      <c r="BU40" s="1068"/>
      <c r="BV40" s="1068"/>
      <c r="BW40" s="1068"/>
      <c r="BX40" s="1068"/>
      <c r="BY40" s="1068"/>
      <c r="BZ40" s="1068"/>
      <c r="CA40" s="1068"/>
      <c r="CB40" s="1068"/>
      <c r="CC40" s="1068"/>
      <c r="CD40" s="1068"/>
      <c r="CE40" s="1068"/>
      <c r="CF40" s="1068"/>
      <c r="CG40" s="1069"/>
      <c r="CH40" s="1042"/>
      <c r="CI40" s="1043"/>
      <c r="CJ40" s="1043"/>
      <c r="CK40" s="1043"/>
      <c r="CL40" s="1044"/>
      <c r="CM40" s="1042"/>
      <c r="CN40" s="1043"/>
      <c r="CO40" s="1043"/>
      <c r="CP40" s="1043"/>
      <c r="CQ40" s="1044"/>
      <c r="CR40" s="1042"/>
      <c r="CS40" s="1043"/>
      <c r="CT40" s="1043"/>
      <c r="CU40" s="1043"/>
      <c r="CV40" s="1044"/>
      <c r="CW40" s="1042"/>
      <c r="CX40" s="1043"/>
      <c r="CY40" s="1043"/>
      <c r="CZ40" s="1043"/>
      <c r="DA40" s="1044"/>
      <c r="DB40" s="1042"/>
      <c r="DC40" s="1043"/>
      <c r="DD40" s="1043"/>
      <c r="DE40" s="1043"/>
      <c r="DF40" s="1044"/>
      <c r="DG40" s="1042"/>
      <c r="DH40" s="1043"/>
      <c r="DI40" s="1043"/>
      <c r="DJ40" s="1043"/>
      <c r="DK40" s="1044"/>
      <c r="DL40" s="1042"/>
      <c r="DM40" s="1043"/>
      <c r="DN40" s="1043"/>
      <c r="DO40" s="1043"/>
      <c r="DP40" s="1044"/>
      <c r="DQ40" s="1042"/>
      <c r="DR40" s="1043"/>
      <c r="DS40" s="1043"/>
      <c r="DT40" s="1043"/>
      <c r="DU40" s="1044"/>
      <c r="DV40" s="1045"/>
      <c r="DW40" s="1046"/>
      <c r="DX40" s="1046"/>
      <c r="DY40" s="1046"/>
      <c r="DZ40" s="1047"/>
      <c r="EA40" s="245"/>
    </row>
    <row r="41" spans="1:131" s="246" customFormat="1" ht="26.25" customHeight="1" x14ac:dyDescent="0.15">
      <c r="A41" s="260">
        <v>14</v>
      </c>
      <c r="B41" s="1090"/>
      <c r="C41" s="1091"/>
      <c r="D41" s="1091"/>
      <c r="E41" s="1091"/>
      <c r="F41" s="1091"/>
      <c r="G41" s="1091"/>
      <c r="H41" s="1091"/>
      <c r="I41" s="1091"/>
      <c r="J41" s="1091"/>
      <c r="K41" s="1091"/>
      <c r="L41" s="1091"/>
      <c r="M41" s="1091"/>
      <c r="N41" s="1091"/>
      <c r="O41" s="1091"/>
      <c r="P41" s="1092"/>
      <c r="Q41" s="1096"/>
      <c r="R41" s="1097"/>
      <c r="S41" s="1097"/>
      <c r="T41" s="1097"/>
      <c r="U41" s="1097"/>
      <c r="V41" s="1097"/>
      <c r="W41" s="1097"/>
      <c r="X41" s="1097"/>
      <c r="Y41" s="1097"/>
      <c r="Z41" s="1097"/>
      <c r="AA41" s="1097"/>
      <c r="AB41" s="1097"/>
      <c r="AC41" s="1097"/>
      <c r="AD41" s="1097"/>
      <c r="AE41" s="1098"/>
      <c r="AF41" s="1072"/>
      <c r="AG41" s="1073"/>
      <c r="AH41" s="1073"/>
      <c r="AI41" s="1073"/>
      <c r="AJ41" s="1074"/>
      <c r="AK41" s="1033"/>
      <c r="AL41" s="1024"/>
      <c r="AM41" s="1024"/>
      <c r="AN41" s="1024"/>
      <c r="AO41" s="1024"/>
      <c r="AP41" s="1024"/>
      <c r="AQ41" s="1024"/>
      <c r="AR41" s="1024"/>
      <c r="AS41" s="1024"/>
      <c r="AT41" s="1024"/>
      <c r="AU41" s="1024"/>
      <c r="AV41" s="1024"/>
      <c r="AW41" s="1024"/>
      <c r="AX41" s="1024"/>
      <c r="AY41" s="1024"/>
      <c r="AZ41" s="1095"/>
      <c r="BA41" s="1095"/>
      <c r="BB41" s="1095"/>
      <c r="BC41" s="1095"/>
      <c r="BD41" s="1095"/>
      <c r="BE41" s="1085"/>
      <c r="BF41" s="1085"/>
      <c r="BG41" s="1085"/>
      <c r="BH41" s="1085"/>
      <c r="BI41" s="1086"/>
      <c r="BJ41" s="251"/>
      <c r="BK41" s="251"/>
      <c r="BL41" s="251"/>
      <c r="BM41" s="251"/>
      <c r="BN41" s="251"/>
      <c r="BO41" s="264"/>
      <c r="BP41" s="264"/>
      <c r="BQ41" s="261">
        <v>35</v>
      </c>
      <c r="BR41" s="262"/>
      <c r="BS41" s="1067"/>
      <c r="BT41" s="1068"/>
      <c r="BU41" s="1068"/>
      <c r="BV41" s="1068"/>
      <c r="BW41" s="1068"/>
      <c r="BX41" s="1068"/>
      <c r="BY41" s="1068"/>
      <c r="BZ41" s="1068"/>
      <c r="CA41" s="1068"/>
      <c r="CB41" s="1068"/>
      <c r="CC41" s="1068"/>
      <c r="CD41" s="1068"/>
      <c r="CE41" s="1068"/>
      <c r="CF41" s="1068"/>
      <c r="CG41" s="1069"/>
      <c r="CH41" s="1042"/>
      <c r="CI41" s="1043"/>
      <c r="CJ41" s="1043"/>
      <c r="CK41" s="1043"/>
      <c r="CL41" s="1044"/>
      <c r="CM41" s="1042"/>
      <c r="CN41" s="1043"/>
      <c r="CO41" s="1043"/>
      <c r="CP41" s="1043"/>
      <c r="CQ41" s="1044"/>
      <c r="CR41" s="1042"/>
      <c r="CS41" s="1043"/>
      <c r="CT41" s="1043"/>
      <c r="CU41" s="1043"/>
      <c r="CV41" s="1044"/>
      <c r="CW41" s="1042"/>
      <c r="CX41" s="1043"/>
      <c r="CY41" s="1043"/>
      <c r="CZ41" s="1043"/>
      <c r="DA41" s="1044"/>
      <c r="DB41" s="1042"/>
      <c r="DC41" s="1043"/>
      <c r="DD41" s="1043"/>
      <c r="DE41" s="1043"/>
      <c r="DF41" s="1044"/>
      <c r="DG41" s="1042"/>
      <c r="DH41" s="1043"/>
      <c r="DI41" s="1043"/>
      <c r="DJ41" s="1043"/>
      <c r="DK41" s="1044"/>
      <c r="DL41" s="1042"/>
      <c r="DM41" s="1043"/>
      <c r="DN41" s="1043"/>
      <c r="DO41" s="1043"/>
      <c r="DP41" s="1044"/>
      <c r="DQ41" s="1042"/>
      <c r="DR41" s="1043"/>
      <c r="DS41" s="1043"/>
      <c r="DT41" s="1043"/>
      <c r="DU41" s="1044"/>
      <c r="DV41" s="1045"/>
      <c r="DW41" s="1046"/>
      <c r="DX41" s="1046"/>
      <c r="DY41" s="1046"/>
      <c r="DZ41" s="1047"/>
      <c r="EA41" s="245"/>
    </row>
    <row r="42" spans="1:131" s="246" customFormat="1" ht="26.25" customHeight="1" x14ac:dyDescent="0.15">
      <c r="A42" s="260">
        <v>15</v>
      </c>
      <c r="B42" s="1090"/>
      <c r="C42" s="1091"/>
      <c r="D42" s="1091"/>
      <c r="E42" s="1091"/>
      <c r="F42" s="1091"/>
      <c r="G42" s="1091"/>
      <c r="H42" s="1091"/>
      <c r="I42" s="1091"/>
      <c r="J42" s="1091"/>
      <c r="K42" s="1091"/>
      <c r="L42" s="1091"/>
      <c r="M42" s="1091"/>
      <c r="N42" s="1091"/>
      <c r="O42" s="1091"/>
      <c r="P42" s="1092"/>
      <c r="Q42" s="1096"/>
      <c r="R42" s="1097"/>
      <c r="S42" s="1097"/>
      <c r="T42" s="1097"/>
      <c r="U42" s="1097"/>
      <c r="V42" s="1097"/>
      <c r="W42" s="1097"/>
      <c r="X42" s="1097"/>
      <c r="Y42" s="1097"/>
      <c r="Z42" s="1097"/>
      <c r="AA42" s="1097"/>
      <c r="AB42" s="1097"/>
      <c r="AC42" s="1097"/>
      <c r="AD42" s="1097"/>
      <c r="AE42" s="1098"/>
      <c r="AF42" s="1072"/>
      <c r="AG42" s="1073"/>
      <c r="AH42" s="1073"/>
      <c r="AI42" s="1073"/>
      <c r="AJ42" s="1074"/>
      <c r="AK42" s="1033"/>
      <c r="AL42" s="1024"/>
      <c r="AM42" s="1024"/>
      <c r="AN42" s="1024"/>
      <c r="AO42" s="1024"/>
      <c r="AP42" s="1024"/>
      <c r="AQ42" s="1024"/>
      <c r="AR42" s="1024"/>
      <c r="AS42" s="1024"/>
      <c r="AT42" s="1024"/>
      <c r="AU42" s="1024"/>
      <c r="AV42" s="1024"/>
      <c r="AW42" s="1024"/>
      <c r="AX42" s="1024"/>
      <c r="AY42" s="1024"/>
      <c r="AZ42" s="1095"/>
      <c r="BA42" s="1095"/>
      <c r="BB42" s="1095"/>
      <c r="BC42" s="1095"/>
      <c r="BD42" s="1095"/>
      <c r="BE42" s="1085"/>
      <c r="BF42" s="1085"/>
      <c r="BG42" s="1085"/>
      <c r="BH42" s="1085"/>
      <c r="BI42" s="1086"/>
      <c r="BJ42" s="251"/>
      <c r="BK42" s="251"/>
      <c r="BL42" s="251"/>
      <c r="BM42" s="251"/>
      <c r="BN42" s="251"/>
      <c r="BO42" s="264"/>
      <c r="BP42" s="264"/>
      <c r="BQ42" s="261">
        <v>36</v>
      </c>
      <c r="BR42" s="262"/>
      <c r="BS42" s="1067"/>
      <c r="BT42" s="1068"/>
      <c r="BU42" s="1068"/>
      <c r="BV42" s="1068"/>
      <c r="BW42" s="1068"/>
      <c r="BX42" s="1068"/>
      <c r="BY42" s="1068"/>
      <c r="BZ42" s="1068"/>
      <c r="CA42" s="1068"/>
      <c r="CB42" s="1068"/>
      <c r="CC42" s="1068"/>
      <c r="CD42" s="1068"/>
      <c r="CE42" s="1068"/>
      <c r="CF42" s="1068"/>
      <c r="CG42" s="1069"/>
      <c r="CH42" s="1042"/>
      <c r="CI42" s="1043"/>
      <c r="CJ42" s="1043"/>
      <c r="CK42" s="1043"/>
      <c r="CL42" s="1044"/>
      <c r="CM42" s="1042"/>
      <c r="CN42" s="1043"/>
      <c r="CO42" s="1043"/>
      <c r="CP42" s="1043"/>
      <c r="CQ42" s="1044"/>
      <c r="CR42" s="1042"/>
      <c r="CS42" s="1043"/>
      <c r="CT42" s="1043"/>
      <c r="CU42" s="1043"/>
      <c r="CV42" s="1044"/>
      <c r="CW42" s="1042"/>
      <c r="CX42" s="1043"/>
      <c r="CY42" s="1043"/>
      <c r="CZ42" s="1043"/>
      <c r="DA42" s="1044"/>
      <c r="DB42" s="1042"/>
      <c r="DC42" s="1043"/>
      <c r="DD42" s="1043"/>
      <c r="DE42" s="1043"/>
      <c r="DF42" s="1044"/>
      <c r="DG42" s="1042"/>
      <c r="DH42" s="1043"/>
      <c r="DI42" s="1043"/>
      <c r="DJ42" s="1043"/>
      <c r="DK42" s="1044"/>
      <c r="DL42" s="1042"/>
      <c r="DM42" s="1043"/>
      <c r="DN42" s="1043"/>
      <c r="DO42" s="1043"/>
      <c r="DP42" s="1044"/>
      <c r="DQ42" s="1042"/>
      <c r="DR42" s="1043"/>
      <c r="DS42" s="1043"/>
      <c r="DT42" s="1043"/>
      <c r="DU42" s="1044"/>
      <c r="DV42" s="1045"/>
      <c r="DW42" s="1046"/>
      <c r="DX42" s="1046"/>
      <c r="DY42" s="1046"/>
      <c r="DZ42" s="1047"/>
      <c r="EA42" s="245"/>
    </row>
    <row r="43" spans="1:131" s="246" customFormat="1" ht="26.25" customHeight="1" x14ac:dyDescent="0.15">
      <c r="A43" s="260">
        <v>16</v>
      </c>
      <c r="B43" s="1090"/>
      <c r="C43" s="1091"/>
      <c r="D43" s="1091"/>
      <c r="E43" s="1091"/>
      <c r="F43" s="1091"/>
      <c r="G43" s="1091"/>
      <c r="H43" s="1091"/>
      <c r="I43" s="1091"/>
      <c r="J43" s="1091"/>
      <c r="K43" s="1091"/>
      <c r="L43" s="1091"/>
      <c r="M43" s="1091"/>
      <c r="N43" s="1091"/>
      <c r="O43" s="1091"/>
      <c r="P43" s="1092"/>
      <c r="Q43" s="1096"/>
      <c r="R43" s="1097"/>
      <c r="S43" s="1097"/>
      <c r="T43" s="1097"/>
      <c r="U43" s="1097"/>
      <c r="V43" s="1097"/>
      <c r="W43" s="1097"/>
      <c r="X43" s="1097"/>
      <c r="Y43" s="1097"/>
      <c r="Z43" s="1097"/>
      <c r="AA43" s="1097"/>
      <c r="AB43" s="1097"/>
      <c r="AC43" s="1097"/>
      <c r="AD43" s="1097"/>
      <c r="AE43" s="1098"/>
      <c r="AF43" s="1072"/>
      <c r="AG43" s="1073"/>
      <c r="AH43" s="1073"/>
      <c r="AI43" s="1073"/>
      <c r="AJ43" s="1074"/>
      <c r="AK43" s="1033"/>
      <c r="AL43" s="1024"/>
      <c r="AM43" s="1024"/>
      <c r="AN43" s="1024"/>
      <c r="AO43" s="1024"/>
      <c r="AP43" s="1024"/>
      <c r="AQ43" s="1024"/>
      <c r="AR43" s="1024"/>
      <c r="AS43" s="1024"/>
      <c r="AT43" s="1024"/>
      <c r="AU43" s="1024"/>
      <c r="AV43" s="1024"/>
      <c r="AW43" s="1024"/>
      <c r="AX43" s="1024"/>
      <c r="AY43" s="1024"/>
      <c r="AZ43" s="1095"/>
      <c r="BA43" s="1095"/>
      <c r="BB43" s="1095"/>
      <c r="BC43" s="1095"/>
      <c r="BD43" s="1095"/>
      <c r="BE43" s="1085"/>
      <c r="BF43" s="1085"/>
      <c r="BG43" s="1085"/>
      <c r="BH43" s="1085"/>
      <c r="BI43" s="1086"/>
      <c r="BJ43" s="251"/>
      <c r="BK43" s="251"/>
      <c r="BL43" s="251"/>
      <c r="BM43" s="251"/>
      <c r="BN43" s="251"/>
      <c r="BO43" s="264"/>
      <c r="BP43" s="264"/>
      <c r="BQ43" s="261">
        <v>37</v>
      </c>
      <c r="BR43" s="262"/>
      <c r="BS43" s="1067"/>
      <c r="BT43" s="1068"/>
      <c r="BU43" s="1068"/>
      <c r="BV43" s="1068"/>
      <c r="BW43" s="1068"/>
      <c r="BX43" s="1068"/>
      <c r="BY43" s="1068"/>
      <c r="BZ43" s="1068"/>
      <c r="CA43" s="1068"/>
      <c r="CB43" s="1068"/>
      <c r="CC43" s="1068"/>
      <c r="CD43" s="1068"/>
      <c r="CE43" s="1068"/>
      <c r="CF43" s="1068"/>
      <c r="CG43" s="1069"/>
      <c r="CH43" s="1042"/>
      <c r="CI43" s="1043"/>
      <c r="CJ43" s="1043"/>
      <c r="CK43" s="1043"/>
      <c r="CL43" s="1044"/>
      <c r="CM43" s="1042"/>
      <c r="CN43" s="1043"/>
      <c r="CO43" s="1043"/>
      <c r="CP43" s="1043"/>
      <c r="CQ43" s="1044"/>
      <c r="CR43" s="1042"/>
      <c r="CS43" s="1043"/>
      <c r="CT43" s="1043"/>
      <c r="CU43" s="1043"/>
      <c r="CV43" s="1044"/>
      <c r="CW43" s="1042"/>
      <c r="CX43" s="1043"/>
      <c r="CY43" s="1043"/>
      <c r="CZ43" s="1043"/>
      <c r="DA43" s="1044"/>
      <c r="DB43" s="1042"/>
      <c r="DC43" s="1043"/>
      <c r="DD43" s="1043"/>
      <c r="DE43" s="1043"/>
      <c r="DF43" s="1044"/>
      <c r="DG43" s="1042"/>
      <c r="DH43" s="1043"/>
      <c r="DI43" s="1043"/>
      <c r="DJ43" s="1043"/>
      <c r="DK43" s="1044"/>
      <c r="DL43" s="1042"/>
      <c r="DM43" s="1043"/>
      <c r="DN43" s="1043"/>
      <c r="DO43" s="1043"/>
      <c r="DP43" s="1044"/>
      <c r="DQ43" s="1042"/>
      <c r="DR43" s="1043"/>
      <c r="DS43" s="1043"/>
      <c r="DT43" s="1043"/>
      <c r="DU43" s="1044"/>
      <c r="DV43" s="1045"/>
      <c r="DW43" s="1046"/>
      <c r="DX43" s="1046"/>
      <c r="DY43" s="1046"/>
      <c r="DZ43" s="1047"/>
      <c r="EA43" s="245"/>
    </row>
    <row r="44" spans="1:131" s="246" customFormat="1" ht="26.25" customHeight="1" x14ac:dyDescent="0.15">
      <c r="A44" s="260">
        <v>17</v>
      </c>
      <c r="B44" s="1090"/>
      <c r="C44" s="1091"/>
      <c r="D44" s="1091"/>
      <c r="E44" s="1091"/>
      <c r="F44" s="1091"/>
      <c r="G44" s="1091"/>
      <c r="H44" s="1091"/>
      <c r="I44" s="1091"/>
      <c r="J44" s="1091"/>
      <c r="K44" s="1091"/>
      <c r="L44" s="1091"/>
      <c r="M44" s="1091"/>
      <c r="N44" s="1091"/>
      <c r="O44" s="1091"/>
      <c r="P44" s="1092"/>
      <c r="Q44" s="1096"/>
      <c r="R44" s="1097"/>
      <c r="S44" s="1097"/>
      <c r="T44" s="1097"/>
      <c r="U44" s="1097"/>
      <c r="V44" s="1097"/>
      <c r="W44" s="1097"/>
      <c r="X44" s="1097"/>
      <c r="Y44" s="1097"/>
      <c r="Z44" s="1097"/>
      <c r="AA44" s="1097"/>
      <c r="AB44" s="1097"/>
      <c r="AC44" s="1097"/>
      <c r="AD44" s="1097"/>
      <c r="AE44" s="1098"/>
      <c r="AF44" s="1072"/>
      <c r="AG44" s="1073"/>
      <c r="AH44" s="1073"/>
      <c r="AI44" s="1073"/>
      <c r="AJ44" s="1074"/>
      <c r="AK44" s="1033"/>
      <c r="AL44" s="1024"/>
      <c r="AM44" s="1024"/>
      <c r="AN44" s="1024"/>
      <c r="AO44" s="1024"/>
      <c r="AP44" s="1024"/>
      <c r="AQ44" s="1024"/>
      <c r="AR44" s="1024"/>
      <c r="AS44" s="1024"/>
      <c r="AT44" s="1024"/>
      <c r="AU44" s="1024"/>
      <c r="AV44" s="1024"/>
      <c r="AW44" s="1024"/>
      <c r="AX44" s="1024"/>
      <c r="AY44" s="1024"/>
      <c r="AZ44" s="1095"/>
      <c r="BA44" s="1095"/>
      <c r="BB44" s="1095"/>
      <c r="BC44" s="1095"/>
      <c r="BD44" s="1095"/>
      <c r="BE44" s="1085"/>
      <c r="BF44" s="1085"/>
      <c r="BG44" s="1085"/>
      <c r="BH44" s="1085"/>
      <c r="BI44" s="1086"/>
      <c r="BJ44" s="251"/>
      <c r="BK44" s="251"/>
      <c r="BL44" s="251"/>
      <c r="BM44" s="251"/>
      <c r="BN44" s="251"/>
      <c r="BO44" s="264"/>
      <c r="BP44" s="264"/>
      <c r="BQ44" s="261">
        <v>38</v>
      </c>
      <c r="BR44" s="262"/>
      <c r="BS44" s="1067"/>
      <c r="BT44" s="1068"/>
      <c r="BU44" s="1068"/>
      <c r="BV44" s="1068"/>
      <c r="BW44" s="1068"/>
      <c r="BX44" s="1068"/>
      <c r="BY44" s="1068"/>
      <c r="BZ44" s="1068"/>
      <c r="CA44" s="1068"/>
      <c r="CB44" s="1068"/>
      <c r="CC44" s="1068"/>
      <c r="CD44" s="1068"/>
      <c r="CE44" s="1068"/>
      <c r="CF44" s="1068"/>
      <c r="CG44" s="1069"/>
      <c r="CH44" s="1042"/>
      <c r="CI44" s="1043"/>
      <c r="CJ44" s="1043"/>
      <c r="CK44" s="1043"/>
      <c r="CL44" s="1044"/>
      <c r="CM44" s="1042"/>
      <c r="CN44" s="1043"/>
      <c r="CO44" s="1043"/>
      <c r="CP44" s="1043"/>
      <c r="CQ44" s="1044"/>
      <c r="CR44" s="1042"/>
      <c r="CS44" s="1043"/>
      <c r="CT44" s="1043"/>
      <c r="CU44" s="1043"/>
      <c r="CV44" s="1044"/>
      <c r="CW44" s="1042"/>
      <c r="CX44" s="1043"/>
      <c r="CY44" s="1043"/>
      <c r="CZ44" s="1043"/>
      <c r="DA44" s="1044"/>
      <c r="DB44" s="1042"/>
      <c r="DC44" s="1043"/>
      <c r="DD44" s="1043"/>
      <c r="DE44" s="1043"/>
      <c r="DF44" s="1044"/>
      <c r="DG44" s="1042"/>
      <c r="DH44" s="1043"/>
      <c r="DI44" s="1043"/>
      <c r="DJ44" s="1043"/>
      <c r="DK44" s="1044"/>
      <c r="DL44" s="1042"/>
      <c r="DM44" s="1043"/>
      <c r="DN44" s="1043"/>
      <c r="DO44" s="1043"/>
      <c r="DP44" s="1044"/>
      <c r="DQ44" s="1042"/>
      <c r="DR44" s="1043"/>
      <c r="DS44" s="1043"/>
      <c r="DT44" s="1043"/>
      <c r="DU44" s="1044"/>
      <c r="DV44" s="1045"/>
      <c r="DW44" s="1046"/>
      <c r="DX44" s="1046"/>
      <c r="DY44" s="1046"/>
      <c r="DZ44" s="1047"/>
      <c r="EA44" s="245"/>
    </row>
    <row r="45" spans="1:131" s="246" customFormat="1" ht="26.25" customHeight="1" x14ac:dyDescent="0.15">
      <c r="A45" s="260">
        <v>18</v>
      </c>
      <c r="B45" s="1090"/>
      <c r="C45" s="1091"/>
      <c r="D45" s="1091"/>
      <c r="E45" s="1091"/>
      <c r="F45" s="1091"/>
      <c r="G45" s="1091"/>
      <c r="H45" s="1091"/>
      <c r="I45" s="1091"/>
      <c r="J45" s="1091"/>
      <c r="K45" s="1091"/>
      <c r="L45" s="1091"/>
      <c r="M45" s="1091"/>
      <c r="N45" s="1091"/>
      <c r="O45" s="1091"/>
      <c r="P45" s="1092"/>
      <c r="Q45" s="1096"/>
      <c r="R45" s="1097"/>
      <c r="S45" s="1097"/>
      <c r="T45" s="1097"/>
      <c r="U45" s="1097"/>
      <c r="V45" s="1097"/>
      <c r="W45" s="1097"/>
      <c r="X45" s="1097"/>
      <c r="Y45" s="1097"/>
      <c r="Z45" s="1097"/>
      <c r="AA45" s="1097"/>
      <c r="AB45" s="1097"/>
      <c r="AC45" s="1097"/>
      <c r="AD45" s="1097"/>
      <c r="AE45" s="1098"/>
      <c r="AF45" s="1072"/>
      <c r="AG45" s="1073"/>
      <c r="AH45" s="1073"/>
      <c r="AI45" s="1073"/>
      <c r="AJ45" s="1074"/>
      <c r="AK45" s="1033"/>
      <c r="AL45" s="1024"/>
      <c r="AM45" s="1024"/>
      <c r="AN45" s="1024"/>
      <c r="AO45" s="1024"/>
      <c r="AP45" s="1024"/>
      <c r="AQ45" s="1024"/>
      <c r="AR45" s="1024"/>
      <c r="AS45" s="1024"/>
      <c r="AT45" s="1024"/>
      <c r="AU45" s="1024"/>
      <c r="AV45" s="1024"/>
      <c r="AW45" s="1024"/>
      <c r="AX45" s="1024"/>
      <c r="AY45" s="1024"/>
      <c r="AZ45" s="1095"/>
      <c r="BA45" s="1095"/>
      <c r="BB45" s="1095"/>
      <c r="BC45" s="1095"/>
      <c r="BD45" s="1095"/>
      <c r="BE45" s="1085"/>
      <c r="BF45" s="1085"/>
      <c r="BG45" s="1085"/>
      <c r="BH45" s="1085"/>
      <c r="BI45" s="1086"/>
      <c r="BJ45" s="251"/>
      <c r="BK45" s="251"/>
      <c r="BL45" s="251"/>
      <c r="BM45" s="251"/>
      <c r="BN45" s="251"/>
      <c r="BO45" s="264"/>
      <c r="BP45" s="264"/>
      <c r="BQ45" s="261">
        <v>39</v>
      </c>
      <c r="BR45" s="262"/>
      <c r="BS45" s="1067"/>
      <c r="BT45" s="1068"/>
      <c r="BU45" s="1068"/>
      <c r="BV45" s="1068"/>
      <c r="BW45" s="1068"/>
      <c r="BX45" s="1068"/>
      <c r="BY45" s="1068"/>
      <c r="BZ45" s="1068"/>
      <c r="CA45" s="1068"/>
      <c r="CB45" s="1068"/>
      <c r="CC45" s="1068"/>
      <c r="CD45" s="1068"/>
      <c r="CE45" s="1068"/>
      <c r="CF45" s="1068"/>
      <c r="CG45" s="1069"/>
      <c r="CH45" s="1042"/>
      <c r="CI45" s="1043"/>
      <c r="CJ45" s="1043"/>
      <c r="CK45" s="1043"/>
      <c r="CL45" s="1044"/>
      <c r="CM45" s="1042"/>
      <c r="CN45" s="1043"/>
      <c r="CO45" s="1043"/>
      <c r="CP45" s="1043"/>
      <c r="CQ45" s="1044"/>
      <c r="CR45" s="1042"/>
      <c r="CS45" s="1043"/>
      <c r="CT45" s="1043"/>
      <c r="CU45" s="1043"/>
      <c r="CV45" s="1044"/>
      <c r="CW45" s="1042"/>
      <c r="CX45" s="1043"/>
      <c r="CY45" s="1043"/>
      <c r="CZ45" s="1043"/>
      <c r="DA45" s="1044"/>
      <c r="DB45" s="1042"/>
      <c r="DC45" s="1043"/>
      <c r="DD45" s="1043"/>
      <c r="DE45" s="1043"/>
      <c r="DF45" s="1044"/>
      <c r="DG45" s="1042"/>
      <c r="DH45" s="1043"/>
      <c r="DI45" s="1043"/>
      <c r="DJ45" s="1043"/>
      <c r="DK45" s="1044"/>
      <c r="DL45" s="1042"/>
      <c r="DM45" s="1043"/>
      <c r="DN45" s="1043"/>
      <c r="DO45" s="1043"/>
      <c r="DP45" s="1044"/>
      <c r="DQ45" s="1042"/>
      <c r="DR45" s="1043"/>
      <c r="DS45" s="1043"/>
      <c r="DT45" s="1043"/>
      <c r="DU45" s="1044"/>
      <c r="DV45" s="1045"/>
      <c r="DW45" s="1046"/>
      <c r="DX45" s="1046"/>
      <c r="DY45" s="1046"/>
      <c r="DZ45" s="1047"/>
      <c r="EA45" s="245"/>
    </row>
    <row r="46" spans="1:131" s="246" customFormat="1" ht="26.25" customHeight="1" x14ac:dyDescent="0.15">
      <c r="A46" s="260">
        <v>19</v>
      </c>
      <c r="B46" s="1090"/>
      <c r="C46" s="1091"/>
      <c r="D46" s="1091"/>
      <c r="E46" s="1091"/>
      <c r="F46" s="1091"/>
      <c r="G46" s="1091"/>
      <c r="H46" s="1091"/>
      <c r="I46" s="1091"/>
      <c r="J46" s="1091"/>
      <c r="K46" s="1091"/>
      <c r="L46" s="1091"/>
      <c r="M46" s="1091"/>
      <c r="N46" s="1091"/>
      <c r="O46" s="1091"/>
      <c r="P46" s="1092"/>
      <c r="Q46" s="1096"/>
      <c r="R46" s="1097"/>
      <c r="S46" s="1097"/>
      <c r="T46" s="1097"/>
      <c r="U46" s="1097"/>
      <c r="V46" s="1097"/>
      <c r="W46" s="1097"/>
      <c r="X46" s="1097"/>
      <c r="Y46" s="1097"/>
      <c r="Z46" s="1097"/>
      <c r="AA46" s="1097"/>
      <c r="AB46" s="1097"/>
      <c r="AC46" s="1097"/>
      <c r="AD46" s="1097"/>
      <c r="AE46" s="1098"/>
      <c r="AF46" s="1072"/>
      <c r="AG46" s="1073"/>
      <c r="AH46" s="1073"/>
      <c r="AI46" s="1073"/>
      <c r="AJ46" s="1074"/>
      <c r="AK46" s="1033"/>
      <c r="AL46" s="1024"/>
      <c r="AM46" s="1024"/>
      <c r="AN46" s="1024"/>
      <c r="AO46" s="1024"/>
      <c r="AP46" s="1024"/>
      <c r="AQ46" s="1024"/>
      <c r="AR46" s="1024"/>
      <c r="AS46" s="1024"/>
      <c r="AT46" s="1024"/>
      <c r="AU46" s="1024"/>
      <c r="AV46" s="1024"/>
      <c r="AW46" s="1024"/>
      <c r="AX46" s="1024"/>
      <c r="AY46" s="1024"/>
      <c r="AZ46" s="1095"/>
      <c r="BA46" s="1095"/>
      <c r="BB46" s="1095"/>
      <c r="BC46" s="1095"/>
      <c r="BD46" s="1095"/>
      <c r="BE46" s="1085"/>
      <c r="BF46" s="1085"/>
      <c r="BG46" s="1085"/>
      <c r="BH46" s="1085"/>
      <c r="BI46" s="1086"/>
      <c r="BJ46" s="251"/>
      <c r="BK46" s="251"/>
      <c r="BL46" s="251"/>
      <c r="BM46" s="251"/>
      <c r="BN46" s="251"/>
      <c r="BO46" s="264"/>
      <c r="BP46" s="264"/>
      <c r="BQ46" s="261">
        <v>40</v>
      </c>
      <c r="BR46" s="262"/>
      <c r="BS46" s="1067"/>
      <c r="BT46" s="1068"/>
      <c r="BU46" s="1068"/>
      <c r="BV46" s="1068"/>
      <c r="BW46" s="1068"/>
      <c r="BX46" s="1068"/>
      <c r="BY46" s="1068"/>
      <c r="BZ46" s="1068"/>
      <c r="CA46" s="1068"/>
      <c r="CB46" s="1068"/>
      <c r="CC46" s="1068"/>
      <c r="CD46" s="1068"/>
      <c r="CE46" s="1068"/>
      <c r="CF46" s="1068"/>
      <c r="CG46" s="1069"/>
      <c r="CH46" s="1042"/>
      <c r="CI46" s="1043"/>
      <c r="CJ46" s="1043"/>
      <c r="CK46" s="1043"/>
      <c r="CL46" s="1044"/>
      <c r="CM46" s="1042"/>
      <c r="CN46" s="1043"/>
      <c r="CO46" s="1043"/>
      <c r="CP46" s="1043"/>
      <c r="CQ46" s="1044"/>
      <c r="CR46" s="1042"/>
      <c r="CS46" s="1043"/>
      <c r="CT46" s="1043"/>
      <c r="CU46" s="1043"/>
      <c r="CV46" s="1044"/>
      <c r="CW46" s="1042"/>
      <c r="CX46" s="1043"/>
      <c r="CY46" s="1043"/>
      <c r="CZ46" s="1043"/>
      <c r="DA46" s="1044"/>
      <c r="DB46" s="1042"/>
      <c r="DC46" s="1043"/>
      <c r="DD46" s="1043"/>
      <c r="DE46" s="1043"/>
      <c r="DF46" s="1044"/>
      <c r="DG46" s="1042"/>
      <c r="DH46" s="1043"/>
      <c r="DI46" s="1043"/>
      <c r="DJ46" s="1043"/>
      <c r="DK46" s="1044"/>
      <c r="DL46" s="1042"/>
      <c r="DM46" s="1043"/>
      <c r="DN46" s="1043"/>
      <c r="DO46" s="1043"/>
      <c r="DP46" s="1044"/>
      <c r="DQ46" s="1042"/>
      <c r="DR46" s="1043"/>
      <c r="DS46" s="1043"/>
      <c r="DT46" s="1043"/>
      <c r="DU46" s="1044"/>
      <c r="DV46" s="1045"/>
      <c r="DW46" s="1046"/>
      <c r="DX46" s="1046"/>
      <c r="DY46" s="1046"/>
      <c r="DZ46" s="1047"/>
      <c r="EA46" s="245"/>
    </row>
    <row r="47" spans="1:131" s="246" customFormat="1" ht="26.25" customHeight="1" x14ac:dyDescent="0.15">
      <c r="A47" s="260">
        <v>20</v>
      </c>
      <c r="B47" s="1090"/>
      <c r="C47" s="1091"/>
      <c r="D47" s="1091"/>
      <c r="E47" s="1091"/>
      <c r="F47" s="1091"/>
      <c r="G47" s="1091"/>
      <c r="H47" s="1091"/>
      <c r="I47" s="1091"/>
      <c r="J47" s="1091"/>
      <c r="K47" s="1091"/>
      <c r="L47" s="1091"/>
      <c r="M47" s="1091"/>
      <c r="N47" s="1091"/>
      <c r="O47" s="1091"/>
      <c r="P47" s="1092"/>
      <c r="Q47" s="1096"/>
      <c r="R47" s="1097"/>
      <c r="S47" s="1097"/>
      <c r="T47" s="1097"/>
      <c r="U47" s="1097"/>
      <c r="V47" s="1097"/>
      <c r="W47" s="1097"/>
      <c r="X47" s="1097"/>
      <c r="Y47" s="1097"/>
      <c r="Z47" s="1097"/>
      <c r="AA47" s="1097"/>
      <c r="AB47" s="1097"/>
      <c r="AC47" s="1097"/>
      <c r="AD47" s="1097"/>
      <c r="AE47" s="1098"/>
      <c r="AF47" s="1072"/>
      <c r="AG47" s="1073"/>
      <c r="AH47" s="1073"/>
      <c r="AI47" s="1073"/>
      <c r="AJ47" s="1074"/>
      <c r="AK47" s="1033"/>
      <c r="AL47" s="1024"/>
      <c r="AM47" s="1024"/>
      <c r="AN47" s="1024"/>
      <c r="AO47" s="1024"/>
      <c r="AP47" s="1024"/>
      <c r="AQ47" s="1024"/>
      <c r="AR47" s="1024"/>
      <c r="AS47" s="1024"/>
      <c r="AT47" s="1024"/>
      <c r="AU47" s="1024"/>
      <c r="AV47" s="1024"/>
      <c r="AW47" s="1024"/>
      <c r="AX47" s="1024"/>
      <c r="AY47" s="1024"/>
      <c r="AZ47" s="1095"/>
      <c r="BA47" s="1095"/>
      <c r="BB47" s="1095"/>
      <c r="BC47" s="1095"/>
      <c r="BD47" s="1095"/>
      <c r="BE47" s="1085"/>
      <c r="BF47" s="1085"/>
      <c r="BG47" s="1085"/>
      <c r="BH47" s="1085"/>
      <c r="BI47" s="1086"/>
      <c r="BJ47" s="251"/>
      <c r="BK47" s="251"/>
      <c r="BL47" s="251"/>
      <c r="BM47" s="251"/>
      <c r="BN47" s="251"/>
      <c r="BO47" s="264"/>
      <c r="BP47" s="264"/>
      <c r="BQ47" s="261">
        <v>41</v>
      </c>
      <c r="BR47" s="262"/>
      <c r="BS47" s="1067"/>
      <c r="BT47" s="1068"/>
      <c r="BU47" s="1068"/>
      <c r="BV47" s="1068"/>
      <c r="BW47" s="1068"/>
      <c r="BX47" s="1068"/>
      <c r="BY47" s="1068"/>
      <c r="BZ47" s="1068"/>
      <c r="CA47" s="1068"/>
      <c r="CB47" s="1068"/>
      <c r="CC47" s="1068"/>
      <c r="CD47" s="1068"/>
      <c r="CE47" s="1068"/>
      <c r="CF47" s="1068"/>
      <c r="CG47" s="1069"/>
      <c r="CH47" s="1042"/>
      <c r="CI47" s="1043"/>
      <c r="CJ47" s="1043"/>
      <c r="CK47" s="1043"/>
      <c r="CL47" s="1044"/>
      <c r="CM47" s="1042"/>
      <c r="CN47" s="1043"/>
      <c r="CO47" s="1043"/>
      <c r="CP47" s="1043"/>
      <c r="CQ47" s="1044"/>
      <c r="CR47" s="1042"/>
      <c r="CS47" s="1043"/>
      <c r="CT47" s="1043"/>
      <c r="CU47" s="1043"/>
      <c r="CV47" s="1044"/>
      <c r="CW47" s="1042"/>
      <c r="CX47" s="1043"/>
      <c r="CY47" s="1043"/>
      <c r="CZ47" s="1043"/>
      <c r="DA47" s="1044"/>
      <c r="DB47" s="1042"/>
      <c r="DC47" s="1043"/>
      <c r="DD47" s="1043"/>
      <c r="DE47" s="1043"/>
      <c r="DF47" s="1044"/>
      <c r="DG47" s="1042"/>
      <c r="DH47" s="1043"/>
      <c r="DI47" s="1043"/>
      <c r="DJ47" s="1043"/>
      <c r="DK47" s="1044"/>
      <c r="DL47" s="1042"/>
      <c r="DM47" s="1043"/>
      <c r="DN47" s="1043"/>
      <c r="DO47" s="1043"/>
      <c r="DP47" s="1044"/>
      <c r="DQ47" s="1042"/>
      <c r="DR47" s="1043"/>
      <c r="DS47" s="1043"/>
      <c r="DT47" s="1043"/>
      <c r="DU47" s="1044"/>
      <c r="DV47" s="1045"/>
      <c r="DW47" s="1046"/>
      <c r="DX47" s="1046"/>
      <c r="DY47" s="1046"/>
      <c r="DZ47" s="1047"/>
      <c r="EA47" s="245"/>
    </row>
    <row r="48" spans="1:131" s="246" customFormat="1" ht="26.25" customHeight="1" x14ac:dyDescent="0.15">
      <c r="A48" s="260">
        <v>21</v>
      </c>
      <c r="B48" s="1090"/>
      <c r="C48" s="1091"/>
      <c r="D48" s="1091"/>
      <c r="E48" s="1091"/>
      <c r="F48" s="1091"/>
      <c r="G48" s="1091"/>
      <c r="H48" s="1091"/>
      <c r="I48" s="1091"/>
      <c r="J48" s="1091"/>
      <c r="K48" s="1091"/>
      <c r="L48" s="1091"/>
      <c r="M48" s="1091"/>
      <c r="N48" s="1091"/>
      <c r="O48" s="1091"/>
      <c r="P48" s="1092"/>
      <c r="Q48" s="1096"/>
      <c r="R48" s="1097"/>
      <c r="S48" s="1097"/>
      <c r="T48" s="1097"/>
      <c r="U48" s="1097"/>
      <c r="V48" s="1097"/>
      <c r="W48" s="1097"/>
      <c r="X48" s="1097"/>
      <c r="Y48" s="1097"/>
      <c r="Z48" s="1097"/>
      <c r="AA48" s="1097"/>
      <c r="AB48" s="1097"/>
      <c r="AC48" s="1097"/>
      <c r="AD48" s="1097"/>
      <c r="AE48" s="1098"/>
      <c r="AF48" s="1072"/>
      <c r="AG48" s="1073"/>
      <c r="AH48" s="1073"/>
      <c r="AI48" s="1073"/>
      <c r="AJ48" s="1074"/>
      <c r="AK48" s="1033"/>
      <c r="AL48" s="1024"/>
      <c r="AM48" s="1024"/>
      <c r="AN48" s="1024"/>
      <c r="AO48" s="1024"/>
      <c r="AP48" s="1024"/>
      <c r="AQ48" s="1024"/>
      <c r="AR48" s="1024"/>
      <c r="AS48" s="1024"/>
      <c r="AT48" s="1024"/>
      <c r="AU48" s="1024"/>
      <c r="AV48" s="1024"/>
      <c r="AW48" s="1024"/>
      <c r="AX48" s="1024"/>
      <c r="AY48" s="1024"/>
      <c r="AZ48" s="1095"/>
      <c r="BA48" s="1095"/>
      <c r="BB48" s="1095"/>
      <c r="BC48" s="1095"/>
      <c r="BD48" s="1095"/>
      <c r="BE48" s="1085"/>
      <c r="BF48" s="1085"/>
      <c r="BG48" s="1085"/>
      <c r="BH48" s="1085"/>
      <c r="BI48" s="1086"/>
      <c r="BJ48" s="251"/>
      <c r="BK48" s="251"/>
      <c r="BL48" s="251"/>
      <c r="BM48" s="251"/>
      <c r="BN48" s="251"/>
      <c r="BO48" s="264"/>
      <c r="BP48" s="264"/>
      <c r="BQ48" s="261">
        <v>42</v>
      </c>
      <c r="BR48" s="262"/>
      <c r="BS48" s="1067"/>
      <c r="BT48" s="1068"/>
      <c r="BU48" s="1068"/>
      <c r="BV48" s="1068"/>
      <c r="BW48" s="1068"/>
      <c r="BX48" s="1068"/>
      <c r="BY48" s="1068"/>
      <c r="BZ48" s="1068"/>
      <c r="CA48" s="1068"/>
      <c r="CB48" s="1068"/>
      <c r="CC48" s="1068"/>
      <c r="CD48" s="1068"/>
      <c r="CE48" s="1068"/>
      <c r="CF48" s="1068"/>
      <c r="CG48" s="1069"/>
      <c r="CH48" s="1042"/>
      <c r="CI48" s="1043"/>
      <c r="CJ48" s="1043"/>
      <c r="CK48" s="1043"/>
      <c r="CL48" s="1044"/>
      <c r="CM48" s="1042"/>
      <c r="CN48" s="1043"/>
      <c r="CO48" s="1043"/>
      <c r="CP48" s="1043"/>
      <c r="CQ48" s="1044"/>
      <c r="CR48" s="1042"/>
      <c r="CS48" s="1043"/>
      <c r="CT48" s="1043"/>
      <c r="CU48" s="1043"/>
      <c r="CV48" s="1044"/>
      <c r="CW48" s="1042"/>
      <c r="CX48" s="1043"/>
      <c r="CY48" s="1043"/>
      <c r="CZ48" s="1043"/>
      <c r="DA48" s="1044"/>
      <c r="DB48" s="1042"/>
      <c r="DC48" s="1043"/>
      <c r="DD48" s="1043"/>
      <c r="DE48" s="1043"/>
      <c r="DF48" s="1044"/>
      <c r="DG48" s="1042"/>
      <c r="DH48" s="1043"/>
      <c r="DI48" s="1043"/>
      <c r="DJ48" s="1043"/>
      <c r="DK48" s="1044"/>
      <c r="DL48" s="1042"/>
      <c r="DM48" s="1043"/>
      <c r="DN48" s="1043"/>
      <c r="DO48" s="1043"/>
      <c r="DP48" s="1044"/>
      <c r="DQ48" s="1042"/>
      <c r="DR48" s="1043"/>
      <c r="DS48" s="1043"/>
      <c r="DT48" s="1043"/>
      <c r="DU48" s="1044"/>
      <c r="DV48" s="1045"/>
      <c r="DW48" s="1046"/>
      <c r="DX48" s="1046"/>
      <c r="DY48" s="1046"/>
      <c r="DZ48" s="1047"/>
      <c r="EA48" s="245"/>
    </row>
    <row r="49" spans="1:131" s="246" customFormat="1" ht="26.25" customHeight="1" x14ac:dyDescent="0.15">
      <c r="A49" s="260">
        <v>22</v>
      </c>
      <c r="B49" s="1090"/>
      <c r="C49" s="1091"/>
      <c r="D49" s="1091"/>
      <c r="E49" s="1091"/>
      <c r="F49" s="1091"/>
      <c r="G49" s="1091"/>
      <c r="H49" s="1091"/>
      <c r="I49" s="1091"/>
      <c r="J49" s="1091"/>
      <c r="K49" s="1091"/>
      <c r="L49" s="1091"/>
      <c r="M49" s="1091"/>
      <c r="N49" s="1091"/>
      <c r="O49" s="1091"/>
      <c r="P49" s="1092"/>
      <c r="Q49" s="1096"/>
      <c r="R49" s="1097"/>
      <c r="S49" s="1097"/>
      <c r="T49" s="1097"/>
      <c r="U49" s="1097"/>
      <c r="V49" s="1097"/>
      <c r="W49" s="1097"/>
      <c r="X49" s="1097"/>
      <c r="Y49" s="1097"/>
      <c r="Z49" s="1097"/>
      <c r="AA49" s="1097"/>
      <c r="AB49" s="1097"/>
      <c r="AC49" s="1097"/>
      <c r="AD49" s="1097"/>
      <c r="AE49" s="1098"/>
      <c r="AF49" s="1072"/>
      <c r="AG49" s="1073"/>
      <c r="AH49" s="1073"/>
      <c r="AI49" s="1073"/>
      <c r="AJ49" s="1074"/>
      <c r="AK49" s="1033"/>
      <c r="AL49" s="1024"/>
      <c r="AM49" s="1024"/>
      <c r="AN49" s="1024"/>
      <c r="AO49" s="1024"/>
      <c r="AP49" s="1024"/>
      <c r="AQ49" s="1024"/>
      <c r="AR49" s="1024"/>
      <c r="AS49" s="1024"/>
      <c r="AT49" s="1024"/>
      <c r="AU49" s="1024"/>
      <c r="AV49" s="1024"/>
      <c r="AW49" s="1024"/>
      <c r="AX49" s="1024"/>
      <c r="AY49" s="1024"/>
      <c r="AZ49" s="1095"/>
      <c r="BA49" s="1095"/>
      <c r="BB49" s="1095"/>
      <c r="BC49" s="1095"/>
      <c r="BD49" s="1095"/>
      <c r="BE49" s="1085"/>
      <c r="BF49" s="1085"/>
      <c r="BG49" s="1085"/>
      <c r="BH49" s="1085"/>
      <c r="BI49" s="1086"/>
      <c r="BJ49" s="251"/>
      <c r="BK49" s="251"/>
      <c r="BL49" s="251"/>
      <c r="BM49" s="251"/>
      <c r="BN49" s="251"/>
      <c r="BO49" s="264"/>
      <c r="BP49" s="264"/>
      <c r="BQ49" s="261">
        <v>43</v>
      </c>
      <c r="BR49" s="262"/>
      <c r="BS49" s="1067"/>
      <c r="BT49" s="1068"/>
      <c r="BU49" s="1068"/>
      <c r="BV49" s="1068"/>
      <c r="BW49" s="1068"/>
      <c r="BX49" s="1068"/>
      <c r="BY49" s="1068"/>
      <c r="BZ49" s="1068"/>
      <c r="CA49" s="1068"/>
      <c r="CB49" s="1068"/>
      <c r="CC49" s="1068"/>
      <c r="CD49" s="1068"/>
      <c r="CE49" s="1068"/>
      <c r="CF49" s="1068"/>
      <c r="CG49" s="1069"/>
      <c r="CH49" s="1042"/>
      <c r="CI49" s="1043"/>
      <c r="CJ49" s="1043"/>
      <c r="CK49" s="1043"/>
      <c r="CL49" s="1044"/>
      <c r="CM49" s="1042"/>
      <c r="CN49" s="1043"/>
      <c r="CO49" s="1043"/>
      <c r="CP49" s="1043"/>
      <c r="CQ49" s="1044"/>
      <c r="CR49" s="1042"/>
      <c r="CS49" s="1043"/>
      <c r="CT49" s="1043"/>
      <c r="CU49" s="1043"/>
      <c r="CV49" s="1044"/>
      <c r="CW49" s="1042"/>
      <c r="CX49" s="1043"/>
      <c r="CY49" s="1043"/>
      <c r="CZ49" s="1043"/>
      <c r="DA49" s="1044"/>
      <c r="DB49" s="1042"/>
      <c r="DC49" s="1043"/>
      <c r="DD49" s="1043"/>
      <c r="DE49" s="1043"/>
      <c r="DF49" s="1044"/>
      <c r="DG49" s="1042"/>
      <c r="DH49" s="1043"/>
      <c r="DI49" s="1043"/>
      <c r="DJ49" s="1043"/>
      <c r="DK49" s="1044"/>
      <c r="DL49" s="1042"/>
      <c r="DM49" s="1043"/>
      <c r="DN49" s="1043"/>
      <c r="DO49" s="1043"/>
      <c r="DP49" s="1044"/>
      <c r="DQ49" s="1042"/>
      <c r="DR49" s="1043"/>
      <c r="DS49" s="1043"/>
      <c r="DT49" s="1043"/>
      <c r="DU49" s="1044"/>
      <c r="DV49" s="1045"/>
      <c r="DW49" s="1046"/>
      <c r="DX49" s="1046"/>
      <c r="DY49" s="1046"/>
      <c r="DZ49" s="1047"/>
      <c r="EA49" s="245"/>
    </row>
    <row r="50" spans="1:131" s="246" customFormat="1" ht="26.25" customHeight="1" x14ac:dyDescent="0.15">
      <c r="A50" s="260">
        <v>23</v>
      </c>
      <c r="B50" s="1090"/>
      <c r="C50" s="1091"/>
      <c r="D50" s="1091"/>
      <c r="E50" s="1091"/>
      <c r="F50" s="1091"/>
      <c r="G50" s="1091"/>
      <c r="H50" s="1091"/>
      <c r="I50" s="1091"/>
      <c r="J50" s="1091"/>
      <c r="K50" s="1091"/>
      <c r="L50" s="1091"/>
      <c r="M50" s="1091"/>
      <c r="N50" s="1091"/>
      <c r="O50" s="1091"/>
      <c r="P50" s="1092"/>
      <c r="Q50" s="1093"/>
      <c r="R50" s="1076"/>
      <c r="S50" s="1076"/>
      <c r="T50" s="1076"/>
      <c r="U50" s="1076"/>
      <c r="V50" s="1076"/>
      <c r="W50" s="1076"/>
      <c r="X50" s="1076"/>
      <c r="Y50" s="1076"/>
      <c r="Z50" s="1076"/>
      <c r="AA50" s="1076"/>
      <c r="AB50" s="1076"/>
      <c r="AC50" s="1076"/>
      <c r="AD50" s="1076"/>
      <c r="AE50" s="1094"/>
      <c r="AF50" s="1072"/>
      <c r="AG50" s="1073"/>
      <c r="AH50" s="1073"/>
      <c r="AI50" s="1073"/>
      <c r="AJ50" s="1074"/>
      <c r="AK50" s="1075"/>
      <c r="AL50" s="1076"/>
      <c r="AM50" s="1076"/>
      <c r="AN50" s="1076"/>
      <c r="AO50" s="1076"/>
      <c r="AP50" s="1076"/>
      <c r="AQ50" s="1076"/>
      <c r="AR50" s="1076"/>
      <c r="AS50" s="1076"/>
      <c r="AT50" s="1076"/>
      <c r="AU50" s="1076"/>
      <c r="AV50" s="1076"/>
      <c r="AW50" s="1076"/>
      <c r="AX50" s="1076"/>
      <c r="AY50" s="1076"/>
      <c r="AZ50" s="1077"/>
      <c r="BA50" s="1077"/>
      <c r="BB50" s="1077"/>
      <c r="BC50" s="1077"/>
      <c r="BD50" s="1077"/>
      <c r="BE50" s="1085"/>
      <c r="BF50" s="1085"/>
      <c r="BG50" s="1085"/>
      <c r="BH50" s="1085"/>
      <c r="BI50" s="1086"/>
      <c r="BJ50" s="251"/>
      <c r="BK50" s="251"/>
      <c r="BL50" s="251"/>
      <c r="BM50" s="251"/>
      <c r="BN50" s="251"/>
      <c r="BO50" s="264"/>
      <c r="BP50" s="264"/>
      <c r="BQ50" s="261">
        <v>44</v>
      </c>
      <c r="BR50" s="262"/>
      <c r="BS50" s="1067"/>
      <c r="BT50" s="1068"/>
      <c r="BU50" s="1068"/>
      <c r="BV50" s="1068"/>
      <c r="BW50" s="1068"/>
      <c r="BX50" s="1068"/>
      <c r="BY50" s="1068"/>
      <c r="BZ50" s="1068"/>
      <c r="CA50" s="1068"/>
      <c r="CB50" s="1068"/>
      <c r="CC50" s="1068"/>
      <c r="CD50" s="1068"/>
      <c r="CE50" s="1068"/>
      <c r="CF50" s="1068"/>
      <c r="CG50" s="1069"/>
      <c r="CH50" s="1042"/>
      <c r="CI50" s="1043"/>
      <c r="CJ50" s="1043"/>
      <c r="CK50" s="1043"/>
      <c r="CL50" s="1044"/>
      <c r="CM50" s="1042"/>
      <c r="CN50" s="1043"/>
      <c r="CO50" s="1043"/>
      <c r="CP50" s="1043"/>
      <c r="CQ50" s="1044"/>
      <c r="CR50" s="1042"/>
      <c r="CS50" s="1043"/>
      <c r="CT50" s="1043"/>
      <c r="CU50" s="1043"/>
      <c r="CV50" s="1044"/>
      <c r="CW50" s="1042"/>
      <c r="CX50" s="1043"/>
      <c r="CY50" s="1043"/>
      <c r="CZ50" s="1043"/>
      <c r="DA50" s="1044"/>
      <c r="DB50" s="1042"/>
      <c r="DC50" s="1043"/>
      <c r="DD50" s="1043"/>
      <c r="DE50" s="1043"/>
      <c r="DF50" s="1044"/>
      <c r="DG50" s="1042"/>
      <c r="DH50" s="1043"/>
      <c r="DI50" s="1043"/>
      <c r="DJ50" s="1043"/>
      <c r="DK50" s="1044"/>
      <c r="DL50" s="1042"/>
      <c r="DM50" s="1043"/>
      <c r="DN50" s="1043"/>
      <c r="DO50" s="1043"/>
      <c r="DP50" s="1044"/>
      <c r="DQ50" s="1042"/>
      <c r="DR50" s="1043"/>
      <c r="DS50" s="1043"/>
      <c r="DT50" s="1043"/>
      <c r="DU50" s="1044"/>
      <c r="DV50" s="1045"/>
      <c r="DW50" s="1046"/>
      <c r="DX50" s="1046"/>
      <c r="DY50" s="1046"/>
      <c r="DZ50" s="1047"/>
      <c r="EA50" s="245"/>
    </row>
    <row r="51" spans="1:131" s="246" customFormat="1" ht="26.25" customHeight="1" x14ac:dyDescent="0.15">
      <c r="A51" s="260">
        <v>24</v>
      </c>
      <c r="B51" s="1090"/>
      <c r="C51" s="1091"/>
      <c r="D51" s="1091"/>
      <c r="E51" s="1091"/>
      <c r="F51" s="1091"/>
      <c r="G51" s="1091"/>
      <c r="H51" s="1091"/>
      <c r="I51" s="1091"/>
      <c r="J51" s="1091"/>
      <c r="K51" s="1091"/>
      <c r="L51" s="1091"/>
      <c r="M51" s="1091"/>
      <c r="N51" s="1091"/>
      <c r="O51" s="1091"/>
      <c r="P51" s="1092"/>
      <c r="Q51" s="1093"/>
      <c r="R51" s="1076"/>
      <c r="S51" s="1076"/>
      <c r="T51" s="1076"/>
      <c r="U51" s="1076"/>
      <c r="V51" s="1076"/>
      <c r="W51" s="1076"/>
      <c r="X51" s="1076"/>
      <c r="Y51" s="1076"/>
      <c r="Z51" s="1076"/>
      <c r="AA51" s="1076"/>
      <c r="AB51" s="1076"/>
      <c r="AC51" s="1076"/>
      <c r="AD51" s="1076"/>
      <c r="AE51" s="1094"/>
      <c r="AF51" s="1072"/>
      <c r="AG51" s="1073"/>
      <c r="AH51" s="1073"/>
      <c r="AI51" s="1073"/>
      <c r="AJ51" s="1074"/>
      <c r="AK51" s="1075"/>
      <c r="AL51" s="1076"/>
      <c r="AM51" s="1076"/>
      <c r="AN51" s="1076"/>
      <c r="AO51" s="1076"/>
      <c r="AP51" s="1076"/>
      <c r="AQ51" s="1076"/>
      <c r="AR51" s="1076"/>
      <c r="AS51" s="1076"/>
      <c r="AT51" s="1076"/>
      <c r="AU51" s="1076"/>
      <c r="AV51" s="1076"/>
      <c r="AW51" s="1076"/>
      <c r="AX51" s="1076"/>
      <c r="AY51" s="1076"/>
      <c r="AZ51" s="1077"/>
      <c r="BA51" s="1077"/>
      <c r="BB51" s="1077"/>
      <c r="BC51" s="1077"/>
      <c r="BD51" s="1077"/>
      <c r="BE51" s="1085"/>
      <c r="BF51" s="1085"/>
      <c r="BG51" s="1085"/>
      <c r="BH51" s="1085"/>
      <c r="BI51" s="1086"/>
      <c r="BJ51" s="251"/>
      <c r="BK51" s="251"/>
      <c r="BL51" s="251"/>
      <c r="BM51" s="251"/>
      <c r="BN51" s="251"/>
      <c r="BO51" s="264"/>
      <c r="BP51" s="264"/>
      <c r="BQ51" s="261">
        <v>45</v>
      </c>
      <c r="BR51" s="262"/>
      <c r="BS51" s="1067"/>
      <c r="BT51" s="1068"/>
      <c r="BU51" s="1068"/>
      <c r="BV51" s="1068"/>
      <c r="BW51" s="1068"/>
      <c r="BX51" s="1068"/>
      <c r="BY51" s="1068"/>
      <c r="BZ51" s="1068"/>
      <c r="CA51" s="1068"/>
      <c r="CB51" s="1068"/>
      <c r="CC51" s="1068"/>
      <c r="CD51" s="1068"/>
      <c r="CE51" s="1068"/>
      <c r="CF51" s="1068"/>
      <c r="CG51" s="1069"/>
      <c r="CH51" s="1042"/>
      <c r="CI51" s="1043"/>
      <c r="CJ51" s="1043"/>
      <c r="CK51" s="1043"/>
      <c r="CL51" s="1044"/>
      <c r="CM51" s="1042"/>
      <c r="CN51" s="1043"/>
      <c r="CO51" s="1043"/>
      <c r="CP51" s="1043"/>
      <c r="CQ51" s="1044"/>
      <c r="CR51" s="1042"/>
      <c r="CS51" s="1043"/>
      <c r="CT51" s="1043"/>
      <c r="CU51" s="1043"/>
      <c r="CV51" s="1044"/>
      <c r="CW51" s="1042"/>
      <c r="CX51" s="1043"/>
      <c r="CY51" s="1043"/>
      <c r="CZ51" s="1043"/>
      <c r="DA51" s="1044"/>
      <c r="DB51" s="1042"/>
      <c r="DC51" s="1043"/>
      <c r="DD51" s="1043"/>
      <c r="DE51" s="1043"/>
      <c r="DF51" s="1044"/>
      <c r="DG51" s="1042"/>
      <c r="DH51" s="1043"/>
      <c r="DI51" s="1043"/>
      <c r="DJ51" s="1043"/>
      <c r="DK51" s="1044"/>
      <c r="DL51" s="1042"/>
      <c r="DM51" s="1043"/>
      <c r="DN51" s="1043"/>
      <c r="DO51" s="1043"/>
      <c r="DP51" s="1044"/>
      <c r="DQ51" s="1042"/>
      <c r="DR51" s="1043"/>
      <c r="DS51" s="1043"/>
      <c r="DT51" s="1043"/>
      <c r="DU51" s="1044"/>
      <c r="DV51" s="1045"/>
      <c r="DW51" s="1046"/>
      <c r="DX51" s="1046"/>
      <c r="DY51" s="1046"/>
      <c r="DZ51" s="1047"/>
      <c r="EA51" s="245"/>
    </row>
    <row r="52" spans="1:131" s="246" customFormat="1" ht="26.25" customHeight="1" x14ac:dyDescent="0.15">
      <c r="A52" s="260">
        <v>25</v>
      </c>
      <c r="B52" s="1090"/>
      <c r="C52" s="1091"/>
      <c r="D52" s="1091"/>
      <c r="E52" s="1091"/>
      <c r="F52" s="1091"/>
      <c r="G52" s="1091"/>
      <c r="H52" s="1091"/>
      <c r="I52" s="1091"/>
      <c r="J52" s="1091"/>
      <c r="K52" s="1091"/>
      <c r="L52" s="1091"/>
      <c r="M52" s="1091"/>
      <c r="N52" s="1091"/>
      <c r="O52" s="1091"/>
      <c r="P52" s="1092"/>
      <c r="Q52" s="1093"/>
      <c r="R52" s="1076"/>
      <c r="S52" s="1076"/>
      <c r="T52" s="1076"/>
      <c r="U52" s="1076"/>
      <c r="V52" s="1076"/>
      <c r="W52" s="1076"/>
      <c r="X52" s="1076"/>
      <c r="Y52" s="1076"/>
      <c r="Z52" s="1076"/>
      <c r="AA52" s="1076"/>
      <c r="AB52" s="1076"/>
      <c r="AC52" s="1076"/>
      <c r="AD52" s="1076"/>
      <c r="AE52" s="1094"/>
      <c r="AF52" s="1072"/>
      <c r="AG52" s="1073"/>
      <c r="AH52" s="1073"/>
      <c r="AI52" s="1073"/>
      <c r="AJ52" s="1074"/>
      <c r="AK52" s="1075"/>
      <c r="AL52" s="1076"/>
      <c r="AM52" s="1076"/>
      <c r="AN52" s="1076"/>
      <c r="AO52" s="1076"/>
      <c r="AP52" s="1076"/>
      <c r="AQ52" s="1076"/>
      <c r="AR52" s="1076"/>
      <c r="AS52" s="1076"/>
      <c r="AT52" s="1076"/>
      <c r="AU52" s="1076"/>
      <c r="AV52" s="1076"/>
      <c r="AW52" s="1076"/>
      <c r="AX52" s="1076"/>
      <c r="AY52" s="1076"/>
      <c r="AZ52" s="1077"/>
      <c r="BA52" s="1077"/>
      <c r="BB52" s="1077"/>
      <c r="BC52" s="1077"/>
      <c r="BD52" s="1077"/>
      <c r="BE52" s="1085"/>
      <c r="BF52" s="1085"/>
      <c r="BG52" s="1085"/>
      <c r="BH52" s="1085"/>
      <c r="BI52" s="1086"/>
      <c r="BJ52" s="251"/>
      <c r="BK52" s="251"/>
      <c r="BL52" s="251"/>
      <c r="BM52" s="251"/>
      <c r="BN52" s="251"/>
      <c r="BO52" s="264"/>
      <c r="BP52" s="264"/>
      <c r="BQ52" s="261">
        <v>46</v>
      </c>
      <c r="BR52" s="262"/>
      <c r="BS52" s="1067"/>
      <c r="BT52" s="1068"/>
      <c r="BU52" s="1068"/>
      <c r="BV52" s="1068"/>
      <c r="BW52" s="1068"/>
      <c r="BX52" s="1068"/>
      <c r="BY52" s="1068"/>
      <c r="BZ52" s="1068"/>
      <c r="CA52" s="1068"/>
      <c r="CB52" s="1068"/>
      <c r="CC52" s="1068"/>
      <c r="CD52" s="1068"/>
      <c r="CE52" s="1068"/>
      <c r="CF52" s="1068"/>
      <c r="CG52" s="1069"/>
      <c r="CH52" s="1042"/>
      <c r="CI52" s="1043"/>
      <c r="CJ52" s="1043"/>
      <c r="CK52" s="1043"/>
      <c r="CL52" s="1044"/>
      <c r="CM52" s="1042"/>
      <c r="CN52" s="1043"/>
      <c r="CO52" s="1043"/>
      <c r="CP52" s="1043"/>
      <c r="CQ52" s="1044"/>
      <c r="CR52" s="1042"/>
      <c r="CS52" s="1043"/>
      <c r="CT52" s="1043"/>
      <c r="CU52" s="1043"/>
      <c r="CV52" s="1044"/>
      <c r="CW52" s="1042"/>
      <c r="CX52" s="1043"/>
      <c r="CY52" s="1043"/>
      <c r="CZ52" s="1043"/>
      <c r="DA52" s="1044"/>
      <c r="DB52" s="1042"/>
      <c r="DC52" s="1043"/>
      <c r="DD52" s="1043"/>
      <c r="DE52" s="1043"/>
      <c r="DF52" s="1044"/>
      <c r="DG52" s="1042"/>
      <c r="DH52" s="1043"/>
      <c r="DI52" s="1043"/>
      <c r="DJ52" s="1043"/>
      <c r="DK52" s="1044"/>
      <c r="DL52" s="1042"/>
      <c r="DM52" s="1043"/>
      <c r="DN52" s="1043"/>
      <c r="DO52" s="1043"/>
      <c r="DP52" s="1044"/>
      <c r="DQ52" s="1042"/>
      <c r="DR52" s="1043"/>
      <c r="DS52" s="1043"/>
      <c r="DT52" s="1043"/>
      <c r="DU52" s="1044"/>
      <c r="DV52" s="1045"/>
      <c r="DW52" s="1046"/>
      <c r="DX52" s="1046"/>
      <c r="DY52" s="1046"/>
      <c r="DZ52" s="1047"/>
      <c r="EA52" s="245"/>
    </row>
    <row r="53" spans="1:131" s="246" customFormat="1" ht="26.25" customHeight="1" x14ac:dyDescent="0.15">
      <c r="A53" s="260">
        <v>26</v>
      </c>
      <c r="B53" s="1090"/>
      <c r="C53" s="1091"/>
      <c r="D53" s="1091"/>
      <c r="E53" s="1091"/>
      <c r="F53" s="1091"/>
      <c r="G53" s="1091"/>
      <c r="H53" s="1091"/>
      <c r="I53" s="1091"/>
      <c r="J53" s="1091"/>
      <c r="K53" s="1091"/>
      <c r="L53" s="1091"/>
      <c r="M53" s="1091"/>
      <c r="N53" s="1091"/>
      <c r="O53" s="1091"/>
      <c r="P53" s="1092"/>
      <c r="Q53" s="1093"/>
      <c r="R53" s="1076"/>
      <c r="S53" s="1076"/>
      <c r="T53" s="1076"/>
      <c r="U53" s="1076"/>
      <c r="V53" s="1076"/>
      <c r="W53" s="1076"/>
      <c r="X53" s="1076"/>
      <c r="Y53" s="1076"/>
      <c r="Z53" s="1076"/>
      <c r="AA53" s="1076"/>
      <c r="AB53" s="1076"/>
      <c r="AC53" s="1076"/>
      <c r="AD53" s="1076"/>
      <c r="AE53" s="1094"/>
      <c r="AF53" s="1072"/>
      <c r="AG53" s="1073"/>
      <c r="AH53" s="1073"/>
      <c r="AI53" s="1073"/>
      <c r="AJ53" s="1074"/>
      <c r="AK53" s="1075"/>
      <c r="AL53" s="1076"/>
      <c r="AM53" s="1076"/>
      <c r="AN53" s="1076"/>
      <c r="AO53" s="1076"/>
      <c r="AP53" s="1076"/>
      <c r="AQ53" s="1076"/>
      <c r="AR53" s="1076"/>
      <c r="AS53" s="1076"/>
      <c r="AT53" s="1076"/>
      <c r="AU53" s="1076"/>
      <c r="AV53" s="1076"/>
      <c r="AW53" s="1076"/>
      <c r="AX53" s="1076"/>
      <c r="AY53" s="1076"/>
      <c r="AZ53" s="1077"/>
      <c r="BA53" s="1077"/>
      <c r="BB53" s="1077"/>
      <c r="BC53" s="1077"/>
      <c r="BD53" s="1077"/>
      <c r="BE53" s="1085"/>
      <c r="BF53" s="1085"/>
      <c r="BG53" s="1085"/>
      <c r="BH53" s="1085"/>
      <c r="BI53" s="1086"/>
      <c r="BJ53" s="251"/>
      <c r="BK53" s="251"/>
      <c r="BL53" s="251"/>
      <c r="BM53" s="251"/>
      <c r="BN53" s="251"/>
      <c r="BO53" s="264"/>
      <c r="BP53" s="264"/>
      <c r="BQ53" s="261">
        <v>47</v>
      </c>
      <c r="BR53" s="262"/>
      <c r="BS53" s="1067"/>
      <c r="BT53" s="1068"/>
      <c r="BU53" s="1068"/>
      <c r="BV53" s="1068"/>
      <c r="BW53" s="1068"/>
      <c r="BX53" s="1068"/>
      <c r="BY53" s="1068"/>
      <c r="BZ53" s="1068"/>
      <c r="CA53" s="1068"/>
      <c r="CB53" s="1068"/>
      <c r="CC53" s="1068"/>
      <c r="CD53" s="1068"/>
      <c r="CE53" s="1068"/>
      <c r="CF53" s="1068"/>
      <c r="CG53" s="1069"/>
      <c r="CH53" s="1042"/>
      <c r="CI53" s="1043"/>
      <c r="CJ53" s="1043"/>
      <c r="CK53" s="1043"/>
      <c r="CL53" s="1044"/>
      <c r="CM53" s="1042"/>
      <c r="CN53" s="1043"/>
      <c r="CO53" s="1043"/>
      <c r="CP53" s="1043"/>
      <c r="CQ53" s="1044"/>
      <c r="CR53" s="1042"/>
      <c r="CS53" s="1043"/>
      <c r="CT53" s="1043"/>
      <c r="CU53" s="1043"/>
      <c r="CV53" s="1044"/>
      <c r="CW53" s="1042"/>
      <c r="CX53" s="1043"/>
      <c r="CY53" s="1043"/>
      <c r="CZ53" s="1043"/>
      <c r="DA53" s="1044"/>
      <c r="DB53" s="1042"/>
      <c r="DC53" s="1043"/>
      <c r="DD53" s="1043"/>
      <c r="DE53" s="1043"/>
      <c r="DF53" s="1044"/>
      <c r="DG53" s="1042"/>
      <c r="DH53" s="1043"/>
      <c r="DI53" s="1043"/>
      <c r="DJ53" s="1043"/>
      <c r="DK53" s="1044"/>
      <c r="DL53" s="1042"/>
      <c r="DM53" s="1043"/>
      <c r="DN53" s="1043"/>
      <c r="DO53" s="1043"/>
      <c r="DP53" s="1044"/>
      <c r="DQ53" s="1042"/>
      <c r="DR53" s="1043"/>
      <c r="DS53" s="1043"/>
      <c r="DT53" s="1043"/>
      <c r="DU53" s="1044"/>
      <c r="DV53" s="1045"/>
      <c r="DW53" s="1046"/>
      <c r="DX53" s="1046"/>
      <c r="DY53" s="1046"/>
      <c r="DZ53" s="1047"/>
      <c r="EA53" s="245"/>
    </row>
    <row r="54" spans="1:131" s="246" customFormat="1" ht="26.25" customHeight="1" x14ac:dyDescent="0.15">
      <c r="A54" s="260">
        <v>27</v>
      </c>
      <c r="B54" s="1090"/>
      <c r="C54" s="1091"/>
      <c r="D54" s="1091"/>
      <c r="E54" s="1091"/>
      <c r="F54" s="1091"/>
      <c r="G54" s="1091"/>
      <c r="H54" s="1091"/>
      <c r="I54" s="1091"/>
      <c r="J54" s="1091"/>
      <c r="K54" s="1091"/>
      <c r="L54" s="1091"/>
      <c r="M54" s="1091"/>
      <c r="N54" s="1091"/>
      <c r="O54" s="1091"/>
      <c r="P54" s="1092"/>
      <c r="Q54" s="1093"/>
      <c r="R54" s="1076"/>
      <c r="S54" s="1076"/>
      <c r="T54" s="1076"/>
      <c r="U54" s="1076"/>
      <c r="V54" s="1076"/>
      <c r="W54" s="1076"/>
      <c r="X54" s="1076"/>
      <c r="Y54" s="1076"/>
      <c r="Z54" s="1076"/>
      <c r="AA54" s="1076"/>
      <c r="AB54" s="1076"/>
      <c r="AC54" s="1076"/>
      <c r="AD54" s="1076"/>
      <c r="AE54" s="1094"/>
      <c r="AF54" s="1072"/>
      <c r="AG54" s="1073"/>
      <c r="AH54" s="1073"/>
      <c r="AI54" s="1073"/>
      <c r="AJ54" s="1074"/>
      <c r="AK54" s="1075"/>
      <c r="AL54" s="1076"/>
      <c r="AM54" s="1076"/>
      <c r="AN54" s="1076"/>
      <c r="AO54" s="1076"/>
      <c r="AP54" s="1076"/>
      <c r="AQ54" s="1076"/>
      <c r="AR54" s="1076"/>
      <c r="AS54" s="1076"/>
      <c r="AT54" s="1076"/>
      <c r="AU54" s="1076"/>
      <c r="AV54" s="1076"/>
      <c r="AW54" s="1076"/>
      <c r="AX54" s="1076"/>
      <c r="AY54" s="1076"/>
      <c r="AZ54" s="1077"/>
      <c r="BA54" s="1077"/>
      <c r="BB54" s="1077"/>
      <c r="BC54" s="1077"/>
      <c r="BD54" s="1077"/>
      <c r="BE54" s="1085"/>
      <c r="BF54" s="1085"/>
      <c r="BG54" s="1085"/>
      <c r="BH54" s="1085"/>
      <c r="BI54" s="1086"/>
      <c r="BJ54" s="251"/>
      <c r="BK54" s="251"/>
      <c r="BL54" s="251"/>
      <c r="BM54" s="251"/>
      <c r="BN54" s="251"/>
      <c r="BO54" s="264"/>
      <c r="BP54" s="264"/>
      <c r="BQ54" s="261">
        <v>48</v>
      </c>
      <c r="BR54" s="262"/>
      <c r="BS54" s="1067"/>
      <c r="BT54" s="1068"/>
      <c r="BU54" s="1068"/>
      <c r="BV54" s="1068"/>
      <c r="BW54" s="1068"/>
      <c r="BX54" s="1068"/>
      <c r="BY54" s="1068"/>
      <c r="BZ54" s="1068"/>
      <c r="CA54" s="1068"/>
      <c r="CB54" s="1068"/>
      <c r="CC54" s="1068"/>
      <c r="CD54" s="1068"/>
      <c r="CE54" s="1068"/>
      <c r="CF54" s="1068"/>
      <c r="CG54" s="1069"/>
      <c r="CH54" s="1042"/>
      <c r="CI54" s="1043"/>
      <c r="CJ54" s="1043"/>
      <c r="CK54" s="1043"/>
      <c r="CL54" s="1044"/>
      <c r="CM54" s="1042"/>
      <c r="CN54" s="1043"/>
      <c r="CO54" s="1043"/>
      <c r="CP54" s="1043"/>
      <c r="CQ54" s="1044"/>
      <c r="CR54" s="1042"/>
      <c r="CS54" s="1043"/>
      <c r="CT54" s="1043"/>
      <c r="CU54" s="1043"/>
      <c r="CV54" s="1044"/>
      <c r="CW54" s="1042"/>
      <c r="CX54" s="1043"/>
      <c r="CY54" s="1043"/>
      <c r="CZ54" s="1043"/>
      <c r="DA54" s="1044"/>
      <c r="DB54" s="1042"/>
      <c r="DC54" s="1043"/>
      <c r="DD54" s="1043"/>
      <c r="DE54" s="1043"/>
      <c r="DF54" s="1044"/>
      <c r="DG54" s="1042"/>
      <c r="DH54" s="1043"/>
      <c r="DI54" s="1043"/>
      <c r="DJ54" s="1043"/>
      <c r="DK54" s="1044"/>
      <c r="DL54" s="1042"/>
      <c r="DM54" s="1043"/>
      <c r="DN54" s="1043"/>
      <c r="DO54" s="1043"/>
      <c r="DP54" s="1044"/>
      <c r="DQ54" s="1042"/>
      <c r="DR54" s="1043"/>
      <c r="DS54" s="1043"/>
      <c r="DT54" s="1043"/>
      <c r="DU54" s="1044"/>
      <c r="DV54" s="1045"/>
      <c r="DW54" s="1046"/>
      <c r="DX54" s="1046"/>
      <c r="DY54" s="1046"/>
      <c r="DZ54" s="1047"/>
      <c r="EA54" s="245"/>
    </row>
    <row r="55" spans="1:131" s="246" customFormat="1" ht="26.25" customHeight="1" x14ac:dyDescent="0.15">
      <c r="A55" s="260">
        <v>28</v>
      </c>
      <c r="B55" s="1090"/>
      <c r="C55" s="1091"/>
      <c r="D55" s="1091"/>
      <c r="E55" s="1091"/>
      <c r="F55" s="1091"/>
      <c r="G55" s="1091"/>
      <c r="H55" s="1091"/>
      <c r="I55" s="1091"/>
      <c r="J55" s="1091"/>
      <c r="K55" s="1091"/>
      <c r="L55" s="1091"/>
      <c r="M55" s="1091"/>
      <c r="N55" s="1091"/>
      <c r="O55" s="1091"/>
      <c r="P55" s="1092"/>
      <c r="Q55" s="1093"/>
      <c r="R55" s="1076"/>
      <c r="S55" s="1076"/>
      <c r="T55" s="1076"/>
      <c r="U55" s="1076"/>
      <c r="V55" s="1076"/>
      <c r="W55" s="1076"/>
      <c r="X55" s="1076"/>
      <c r="Y55" s="1076"/>
      <c r="Z55" s="1076"/>
      <c r="AA55" s="1076"/>
      <c r="AB55" s="1076"/>
      <c r="AC55" s="1076"/>
      <c r="AD55" s="1076"/>
      <c r="AE55" s="1094"/>
      <c r="AF55" s="1072"/>
      <c r="AG55" s="1073"/>
      <c r="AH55" s="1073"/>
      <c r="AI55" s="1073"/>
      <c r="AJ55" s="1074"/>
      <c r="AK55" s="1075"/>
      <c r="AL55" s="1076"/>
      <c r="AM55" s="1076"/>
      <c r="AN55" s="1076"/>
      <c r="AO55" s="1076"/>
      <c r="AP55" s="1076"/>
      <c r="AQ55" s="1076"/>
      <c r="AR55" s="1076"/>
      <c r="AS55" s="1076"/>
      <c r="AT55" s="1076"/>
      <c r="AU55" s="1076"/>
      <c r="AV55" s="1076"/>
      <c r="AW55" s="1076"/>
      <c r="AX55" s="1076"/>
      <c r="AY55" s="1076"/>
      <c r="AZ55" s="1077"/>
      <c r="BA55" s="1077"/>
      <c r="BB55" s="1077"/>
      <c r="BC55" s="1077"/>
      <c r="BD55" s="1077"/>
      <c r="BE55" s="1085"/>
      <c r="BF55" s="1085"/>
      <c r="BG55" s="1085"/>
      <c r="BH55" s="1085"/>
      <c r="BI55" s="1086"/>
      <c r="BJ55" s="251"/>
      <c r="BK55" s="251"/>
      <c r="BL55" s="251"/>
      <c r="BM55" s="251"/>
      <c r="BN55" s="251"/>
      <c r="BO55" s="264"/>
      <c r="BP55" s="264"/>
      <c r="BQ55" s="261">
        <v>49</v>
      </c>
      <c r="BR55" s="262"/>
      <c r="BS55" s="1067"/>
      <c r="BT55" s="1068"/>
      <c r="BU55" s="1068"/>
      <c r="BV55" s="1068"/>
      <c r="BW55" s="1068"/>
      <c r="BX55" s="1068"/>
      <c r="BY55" s="1068"/>
      <c r="BZ55" s="1068"/>
      <c r="CA55" s="1068"/>
      <c r="CB55" s="1068"/>
      <c r="CC55" s="1068"/>
      <c r="CD55" s="1068"/>
      <c r="CE55" s="1068"/>
      <c r="CF55" s="1068"/>
      <c r="CG55" s="1069"/>
      <c r="CH55" s="1042"/>
      <c r="CI55" s="1043"/>
      <c r="CJ55" s="1043"/>
      <c r="CK55" s="1043"/>
      <c r="CL55" s="1044"/>
      <c r="CM55" s="1042"/>
      <c r="CN55" s="1043"/>
      <c r="CO55" s="1043"/>
      <c r="CP55" s="1043"/>
      <c r="CQ55" s="1044"/>
      <c r="CR55" s="1042"/>
      <c r="CS55" s="1043"/>
      <c r="CT55" s="1043"/>
      <c r="CU55" s="1043"/>
      <c r="CV55" s="1044"/>
      <c r="CW55" s="1042"/>
      <c r="CX55" s="1043"/>
      <c r="CY55" s="1043"/>
      <c r="CZ55" s="1043"/>
      <c r="DA55" s="1044"/>
      <c r="DB55" s="1042"/>
      <c r="DC55" s="1043"/>
      <c r="DD55" s="1043"/>
      <c r="DE55" s="1043"/>
      <c r="DF55" s="1044"/>
      <c r="DG55" s="1042"/>
      <c r="DH55" s="1043"/>
      <c r="DI55" s="1043"/>
      <c r="DJ55" s="1043"/>
      <c r="DK55" s="1044"/>
      <c r="DL55" s="1042"/>
      <c r="DM55" s="1043"/>
      <c r="DN55" s="1043"/>
      <c r="DO55" s="1043"/>
      <c r="DP55" s="1044"/>
      <c r="DQ55" s="1042"/>
      <c r="DR55" s="1043"/>
      <c r="DS55" s="1043"/>
      <c r="DT55" s="1043"/>
      <c r="DU55" s="1044"/>
      <c r="DV55" s="1045"/>
      <c r="DW55" s="1046"/>
      <c r="DX55" s="1046"/>
      <c r="DY55" s="1046"/>
      <c r="DZ55" s="1047"/>
      <c r="EA55" s="245"/>
    </row>
    <row r="56" spans="1:131" s="246" customFormat="1" ht="26.25" customHeight="1" x14ac:dyDescent="0.15">
      <c r="A56" s="260">
        <v>29</v>
      </c>
      <c r="B56" s="1090"/>
      <c r="C56" s="1091"/>
      <c r="D56" s="1091"/>
      <c r="E56" s="1091"/>
      <c r="F56" s="1091"/>
      <c r="G56" s="1091"/>
      <c r="H56" s="1091"/>
      <c r="I56" s="1091"/>
      <c r="J56" s="1091"/>
      <c r="K56" s="1091"/>
      <c r="L56" s="1091"/>
      <c r="M56" s="1091"/>
      <c r="N56" s="1091"/>
      <c r="O56" s="1091"/>
      <c r="P56" s="1092"/>
      <c r="Q56" s="1093"/>
      <c r="R56" s="1076"/>
      <c r="S56" s="1076"/>
      <c r="T56" s="1076"/>
      <c r="U56" s="1076"/>
      <c r="V56" s="1076"/>
      <c r="W56" s="1076"/>
      <c r="X56" s="1076"/>
      <c r="Y56" s="1076"/>
      <c r="Z56" s="1076"/>
      <c r="AA56" s="1076"/>
      <c r="AB56" s="1076"/>
      <c r="AC56" s="1076"/>
      <c r="AD56" s="1076"/>
      <c r="AE56" s="1094"/>
      <c r="AF56" s="1072"/>
      <c r="AG56" s="1073"/>
      <c r="AH56" s="1073"/>
      <c r="AI56" s="1073"/>
      <c r="AJ56" s="1074"/>
      <c r="AK56" s="1075"/>
      <c r="AL56" s="1076"/>
      <c r="AM56" s="1076"/>
      <c r="AN56" s="1076"/>
      <c r="AO56" s="1076"/>
      <c r="AP56" s="1076"/>
      <c r="AQ56" s="1076"/>
      <c r="AR56" s="1076"/>
      <c r="AS56" s="1076"/>
      <c r="AT56" s="1076"/>
      <c r="AU56" s="1076"/>
      <c r="AV56" s="1076"/>
      <c r="AW56" s="1076"/>
      <c r="AX56" s="1076"/>
      <c r="AY56" s="1076"/>
      <c r="AZ56" s="1077"/>
      <c r="BA56" s="1077"/>
      <c r="BB56" s="1077"/>
      <c r="BC56" s="1077"/>
      <c r="BD56" s="1077"/>
      <c r="BE56" s="1085"/>
      <c r="BF56" s="1085"/>
      <c r="BG56" s="1085"/>
      <c r="BH56" s="1085"/>
      <c r="BI56" s="1086"/>
      <c r="BJ56" s="251"/>
      <c r="BK56" s="251"/>
      <c r="BL56" s="251"/>
      <c r="BM56" s="251"/>
      <c r="BN56" s="251"/>
      <c r="BO56" s="264"/>
      <c r="BP56" s="264"/>
      <c r="BQ56" s="261">
        <v>50</v>
      </c>
      <c r="BR56" s="262"/>
      <c r="BS56" s="1067"/>
      <c r="BT56" s="1068"/>
      <c r="BU56" s="1068"/>
      <c r="BV56" s="1068"/>
      <c r="BW56" s="1068"/>
      <c r="BX56" s="1068"/>
      <c r="BY56" s="1068"/>
      <c r="BZ56" s="1068"/>
      <c r="CA56" s="1068"/>
      <c r="CB56" s="1068"/>
      <c r="CC56" s="1068"/>
      <c r="CD56" s="1068"/>
      <c r="CE56" s="1068"/>
      <c r="CF56" s="1068"/>
      <c r="CG56" s="1069"/>
      <c r="CH56" s="1042"/>
      <c r="CI56" s="1043"/>
      <c r="CJ56" s="1043"/>
      <c r="CK56" s="1043"/>
      <c r="CL56" s="1044"/>
      <c r="CM56" s="1042"/>
      <c r="CN56" s="1043"/>
      <c r="CO56" s="1043"/>
      <c r="CP56" s="1043"/>
      <c r="CQ56" s="1044"/>
      <c r="CR56" s="1042"/>
      <c r="CS56" s="1043"/>
      <c r="CT56" s="1043"/>
      <c r="CU56" s="1043"/>
      <c r="CV56" s="1044"/>
      <c r="CW56" s="1042"/>
      <c r="CX56" s="1043"/>
      <c r="CY56" s="1043"/>
      <c r="CZ56" s="1043"/>
      <c r="DA56" s="1044"/>
      <c r="DB56" s="1042"/>
      <c r="DC56" s="1043"/>
      <c r="DD56" s="1043"/>
      <c r="DE56" s="1043"/>
      <c r="DF56" s="1044"/>
      <c r="DG56" s="1042"/>
      <c r="DH56" s="1043"/>
      <c r="DI56" s="1043"/>
      <c r="DJ56" s="1043"/>
      <c r="DK56" s="1044"/>
      <c r="DL56" s="1042"/>
      <c r="DM56" s="1043"/>
      <c r="DN56" s="1043"/>
      <c r="DO56" s="1043"/>
      <c r="DP56" s="1044"/>
      <c r="DQ56" s="1042"/>
      <c r="DR56" s="1043"/>
      <c r="DS56" s="1043"/>
      <c r="DT56" s="1043"/>
      <c r="DU56" s="1044"/>
      <c r="DV56" s="1045"/>
      <c r="DW56" s="1046"/>
      <c r="DX56" s="1046"/>
      <c r="DY56" s="1046"/>
      <c r="DZ56" s="1047"/>
      <c r="EA56" s="245"/>
    </row>
    <row r="57" spans="1:131" s="246" customFormat="1" ht="26.25" customHeight="1" x14ac:dyDescent="0.15">
      <c r="A57" s="260">
        <v>30</v>
      </c>
      <c r="B57" s="1090"/>
      <c r="C57" s="1091"/>
      <c r="D57" s="1091"/>
      <c r="E57" s="1091"/>
      <c r="F57" s="1091"/>
      <c r="G57" s="1091"/>
      <c r="H57" s="1091"/>
      <c r="I57" s="1091"/>
      <c r="J57" s="1091"/>
      <c r="K57" s="1091"/>
      <c r="L57" s="1091"/>
      <c r="M57" s="1091"/>
      <c r="N57" s="1091"/>
      <c r="O57" s="1091"/>
      <c r="P57" s="1092"/>
      <c r="Q57" s="1093"/>
      <c r="R57" s="1076"/>
      <c r="S57" s="1076"/>
      <c r="T57" s="1076"/>
      <c r="U57" s="1076"/>
      <c r="V57" s="1076"/>
      <c r="W57" s="1076"/>
      <c r="X57" s="1076"/>
      <c r="Y57" s="1076"/>
      <c r="Z57" s="1076"/>
      <c r="AA57" s="1076"/>
      <c r="AB57" s="1076"/>
      <c r="AC57" s="1076"/>
      <c r="AD57" s="1076"/>
      <c r="AE57" s="1094"/>
      <c r="AF57" s="1072"/>
      <c r="AG57" s="1073"/>
      <c r="AH57" s="1073"/>
      <c r="AI57" s="1073"/>
      <c r="AJ57" s="1074"/>
      <c r="AK57" s="1075"/>
      <c r="AL57" s="1076"/>
      <c r="AM57" s="1076"/>
      <c r="AN57" s="1076"/>
      <c r="AO57" s="1076"/>
      <c r="AP57" s="1076"/>
      <c r="AQ57" s="1076"/>
      <c r="AR57" s="1076"/>
      <c r="AS57" s="1076"/>
      <c r="AT57" s="1076"/>
      <c r="AU57" s="1076"/>
      <c r="AV57" s="1076"/>
      <c r="AW57" s="1076"/>
      <c r="AX57" s="1076"/>
      <c r="AY57" s="1076"/>
      <c r="AZ57" s="1077"/>
      <c r="BA57" s="1077"/>
      <c r="BB57" s="1077"/>
      <c r="BC57" s="1077"/>
      <c r="BD57" s="1077"/>
      <c r="BE57" s="1085"/>
      <c r="BF57" s="1085"/>
      <c r="BG57" s="1085"/>
      <c r="BH57" s="1085"/>
      <c r="BI57" s="1086"/>
      <c r="BJ57" s="251"/>
      <c r="BK57" s="251"/>
      <c r="BL57" s="251"/>
      <c r="BM57" s="251"/>
      <c r="BN57" s="251"/>
      <c r="BO57" s="264"/>
      <c r="BP57" s="264"/>
      <c r="BQ57" s="261">
        <v>51</v>
      </c>
      <c r="BR57" s="262"/>
      <c r="BS57" s="1067"/>
      <c r="BT57" s="1068"/>
      <c r="BU57" s="1068"/>
      <c r="BV57" s="1068"/>
      <c r="BW57" s="1068"/>
      <c r="BX57" s="1068"/>
      <c r="BY57" s="1068"/>
      <c r="BZ57" s="1068"/>
      <c r="CA57" s="1068"/>
      <c r="CB57" s="1068"/>
      <c r="CC57" s="1068"/>
      <c r="CD57" s="1068"/>
      <c r="CE57" s="1068"/>
      <c r="CF57" s="1068"/>
      <c r="CG57" s="1069"/>
      <c r="CH57" s="1042"/>
      <c r="CI57" s="1043"/>
      <c r="CJ57" s="1043"/>
      <c r="CK57" s="1043"/>
      <c r="CL57" s="1044"/>
      <c r="CM57" s="1042"/>
      <c r="CN57" s="1043"/>
      <c r="CO57" s="1043"/>
      <c r="CP57" s="1043"/>
      <c r="CQ57" s="1044"/>
      <c r="CR57" s="1042"/>
      <c r="CS57" s="1043"/>
      <c r="CT57" s="1043"/>
      <c r="CU57" s="1043"/>
      <c r="CV57" s="1044"/>
      <c r="CW57" s="1042"/>
      <c r="CX57" s="1043"/>
      <c r="CY57" s="1043"/>
      <c r="CZ57" s="1043"/>
      <c r="DA57" s="1044"/>
      <c r="DB57" s="1042"/>
      <c r="DC57" s="1043"/>
      <c r="DD57" s="1043"/>
      <c r="DE57" s="1043"/>
      <c r="DF57" s="1044"/>
      <c r="DG57" s="1042"/>
      <c r="DH57" s="1043"/>
      <c r="DI57" s="1043"/>
      <c r="DJ57" s="1043"/>
      <c r="DK57" s="1044"/>
      <c r="DL57" s="1042"/>
      <c r="DM57" s="1043"/>
      <c r="DN57" s="1043"/>
      <c r="DO57" s="1043"/>
      <c r="DP57" s="1044"/>
      <c r="DQ57" s="1042"/>
      <c r="DR57" s="1043"/>
      <c r="DS57" s="1043"/>
      <c r="DT57" s="1043"/>
      <c r="DU57" s="1044"/>
      <c r="DV57" s="1045"/>
      <c r="DW57" s="1046"/>
      <c r="DX57" s="1046"/>
      <c r="DY57" s="1046"/>
      <c r="DZ57" s="1047"/>
      <c r="EA57" s="245"/>
    </row>
    <row r="58" spans="1:131" s="246" customFormat="1" ht="26.25" customHeight="1" x14ac:dyDescent="0.15">
      <c r="A58" s="260">
        <v>31</v>
      </c>
      <c r="B58" s="1090"/>
      <c r="C58" s="1091"/>
      <c r="D58" s="1091"/>
      <c r="E58" s="1091"/>
      <c r="F58" s="1091"/>
      <c r="G58" s="1091"/>
      <c r="H58" s="1091"/>
      <c r="I58" s="1091"/>
      <c r="J58" s="1091"/>
      <c r="K58" s="1091"/>
      <c r="L58" s="1091"/>
      <c r="M58" s="1091"/>
      <c r="N58" s="1091"/>
      <c r="O58" s="1091"/>
      <c r="P58" s="1092"/>
      <c r="Q58" s="1093"/>
      <c r="R58" s="1076"/>
      <c r="S58" s="1076"/>
      <c r="T58" s="1076"/>
      <c r="U58" s="1076"/>
      <c r="V58" s="1076"/>
      <c r="W58" s="1076"/>
      <c r="X58" s="1076"/>
      <c r="Y58" s="1076"/>
      <c r="Z58" s="1076"/>
      <c r="AA58" s="1076"/>
      <c r="AB58" s="1076"/>
      <c r="AC58" s="1076"/>
      <c r="AD58" s="1076"/>
      <c r="AE58" s="1094"/>
      <c r="AF58" s="1072"/>
      <c r="AG58" s="1073"/>
      <c r="AH58" s="1073"/>
      <c r="AI58" s="1073"/>
      <c r="AJ58" s="1074"/>
      <c r="AK58" s="1075"/>
      <c r="AL58" s="1076"/>
      <c r="AM58" s="1076"/>
      <c r="AN58" s="1076"/>
      <c r="AO58" s="1076"/>
      <c r="AP58" s="1076"/>
      <c r="AQ58" s="1076"/>
      <c r="AR58" s="1076"/>
      <c r="AS58" s="1076"/>
      <c r="AT58" s="1076"/>
      <c r="AU58" s="1076"/>
      <c r="AV58" s="1076"/>
      <c r="AW58" s="1076"/>
      <c r="AX58" s="1076"/>
      <c r="AY58" s="1076"/>
      <c r="AZ58" s="1077"/>
      <c r="BA58" s="1077"/>
      <c r="BB58" s="1077"/>
      <c r="BC58" s="1077"/>
      <c r="BD58" s="1077"/>
      <c r="BE58" s="1085"/>
      <c r="BF58" s="1085"/>
      <c r="BG58" s="1085"/>
      <c r="BH58" s="1085"/>
      <c r="BI58" s="1086"/>
      <c r="BJ58" s="251"/>
      <c r="BK58" s="251"/>
      <c r="BL58" s="251"/>
      <c r="BM58" s="251"/>
      <c r="BN58" s="251"/>
      <c r="BO58" s="264"/>
      <c r="BP58" s="264"/>
      <c r="BQ58" s="261">
        <v>52</v>
      </c>
      <c r="BR58" s="262"/>
      <c r="BS58" s="1067"/>
      <c r="BT58" s="1068"/>
      <c r="BU58" s="1068"/>
      <c r="BV58" s="1068"/>
      <c r="BW58" s="1068"/>
      <c r="BX58" s="1068"/>
      <c r="BY58" s="1068"/>
      <c r="BZ58" s="1068"/>
      <c r="CA58" s="1068"/>
      <c r="CB58" s="1068"/>
      <c r="CC58" s="1068"/>
      <c r="CD58" s="1068"/>
      <c r="CE58" s="1068"/>
      <c r="CF58" s="1068"/>
      <c r="CG58" s="1069"/>
      <c r="CH58" s="1042"/>
      <c r="CI58" s="1043"/>
      <c r="CJ58" s="1043"/>
      <c r="CK58" s="1043"/>
      <c r="CL58" s="1044"/>
      <c r="CM58" s="1042"/>
      <c r="CN58" s="1043"/>
      <c r="CO58" s="1043"/>
      <c r="CP58" s="1043"/>
      <c r="CQ58" s="1044"/>
      <c r="CR58" s="1042"/>
      <c r="CS58" s="1043"/>
      <c r="CT58" s="1043"/>
      <c r="CU58" s="1043"/>
      <c r="CV58" s="1044"/>
      <c r="CW58" s="1042"/>
      <c r="CX58" s="1043"/>
      <c r="CY58" s="1043"/>
      <c r="CZ58" s="1043"/>
      <c r="DA58" s="1044"/>
      <c r="DB58" s="1042"/>
      <c r="DC58" s="1043"/>
      <c r="DD58" s="1043"/>
      <c r="DE58" s="1043"/>
      <c r="DF58" s="1044"/>
      <c r="DG58" s="1042"/>
      <c r="DH58" s="1043"/>
      <c r="DI58" s="1043"/>
      <c r="DJ58" s="1043"/>
      <c r="DK58" s="1044"/>
      <c r="DL58" s="1042"/>
      <c r="DM58" s="1043"/>
      <c r="DN58" s="1043"/>
      <c r="DO58" s="1043"/>
      <c r="DP58" s="1044"/>
      <c r="DQ58" s="1042"/>
      <c r="DR58" s="1043"/>
      <c r="DS58" s="1043"/>
      <c r="DT58" s="1043"/>
      <c r="DU58" s="1044"/>
      <c r="DV58" s="1045"/>
      <c r="DW58" s="1046"/>
      <c r="DX58" s="1046"/>
      <c r="DY58" s="1046"/>
      <c r="DZ58" s="1047"/>
      <c r="EA58" s="245"/>
    </row>
    <row r="59" spans="1:131" s="246" customFormat="1" ht="26.25" customHeight="1" x14ac:dyDescent="0.15">
      <c r="A59" s="260">
        <v>32</v>
      </c>
      <c r="B59" s="1090"/>
      <c r="C59" s="1091"/>
      <c r="D59" s="1091"/>
      <c r="E59" s="1091"/>
      <c r="F59" s="1091"/>
      <c r="G59" s="1091"/>
      <c r="H59" s="1091"/>
      <c r="I59" s="1091"/>
      <c r="J59" s="1091"/>
      <c r="K59" s="1091"/>
      <c r="L59" s="1091"/>
      <c r="M59" s="1091"/>
      <c r="N59" s="1091"/>
      <c r="O59" s="1091"/>
      <c r="P59" s="1092"/>
      <c r="Q59" s="1093"/>
      <c r="R59" s="1076"/>
      <c r="S59" s="1076"/>
      <c r="T59" s="1076"/>
      <c r="U59" s="1076"/>
      <c r="V59" s="1076"/>
      <c r="W59" s="1076"/>
      <c r="X59" s="1076"/>
      <c r="Y59" s="1076"/>
      <c r="Z59" s="1076"/>
      <c r="AA59" s="1076"/>
      <c r="AB59" s="1076"/>
      <c r="AC59" s="1076"/>
      <c r="AD59" s="1076"/>
      <c r="AE59" s="1094"/>
      <c r="AF59" s="1072"/>
      <c r="AG59" s="1073"/>
      <c r="AH59" s="1073"/>
      <c r="AI59" s="1073"/>
      <c r="AJ59" s="1074"/>
      <c r="AK59" s="1075"/>
      <c r="AL59" s="1076"/>
      <c r="AM59" s="1076"/>
      <c r="AN59" s="1076"/>
      <c r="AO59" s="1076"/>
      <c r="AP59" s="1076"/>
      <c r="AQ59" s="1076"/>
      <c r="AR59" s="1076"/>
      <c r="AS59" s="1076"/>
      <c r="AT59" s="1076"/>
      <c r="AU59" s="1076"/>
      <c r="AV59" s="1076"/>
      <c r="AW59" s="1076"/>
      <c r="AX59" s="1076"/>
      <c r="AY59" s="1076"/>
      <c r="AZ59" s="1077"/>
      <c r="BA59" s="1077"/>
      <c r="BB59" s="1077"/>
      <c r="BC59" s="1077"/>
      <c r="BD59" s="1077"/>
      <c r="BE59" s="1085"/>
      <c r="BF59" s="1085"/>
      <c r="BG59" s="1085"/>
      <c r="BH59" s="1085"/>
      <c r="BI59" s="1086"/>
      <c r="BJ59" s="251"/>
      <c r="BK59" s="251"/>
      <c r="BL59" s="251"/>
      <c r="BM59" s="251"/>
      <c r="BN59" s="251"/>
      <c r="BO59" s="264"/>
      <c r="BP59" s="264"/>
      <c r="BQ59" s="261">
        <v>53</v>
      </c>
      <c r="BR59" s="262"/>
      <c r="BS59" s="1067"/>
      <c r="BT59" s="1068"/>
      <c r="BU59" s="1068"/>
      <c r="BV59" s="1068"/>
      <c r="BW59" s="1068"/>
      <c r="BX59" s="1068"/>
      <c r="BY59" s="1068"/>
      <c r="BZ59" s="1068"/>
      <c r="CA59" s="1068"/>
      <c r="CB59" s="1068"/>
      <c r="CC59" s="1068"/>
      <c r="CD59" s="1068"/>
      <c r="CE59" s="1068"/>
      <c r="CF59" s="1068"/>
      <c r="CG59" s="1069"/>
      <c r="CH59" s="1042"/>
      <c r="CI59" s="1043"/>
      <c r="CJ59" s="1043"/>
      <c r="CK59" s="1043"/>
      <c r="CL59" s="1044"/>
      <c r="CM59" s="1042"/>
      <c r="CN59" s="1043"/>
      <c r="CO59" s="1043"/>
      <c r="CP59" s="1043"/>
      <c r="CQ59" s="1044"/>
      <c r="CR59" s="1042"/>
      <c r="CS59" s="1043"/>
      <c r="CT59" s="1043"/>
      <c r="CU59" s="1043"/>
      <c r="CV59" s="1044"/>
      <c r="CW59" s="1042"/>
      <c r="CX59" s="1043"/>
      <c r="CY59" s="1043"/>
      <c r="CZ59" s="1043"/>
      <c r="DA59" s="1044"/>
      <c r="DB59" s="1042"/>
      <c r="DC59" s="1043"/>
      <c r="DD59" s="1043"/>
      <c r="DE59" s="1043"/>
      <c r="DF59" s="1044"/>
      <c r="DG59" s="1042"/>
      <c r="DH59" s="1043"/>
      <c r="DI59" s="1043"/>
      <c r="DJ59" s="1043"/>
      <c r="DK59" s="1044"/>
      <c r="DL59" s="1042"/>
      <c r="DM59" s="1043"/>
      <c r="DN59" s="1043"/>
      <c r="DO59" s="1043"/>
      <c r="DP59" s="1044"/>
      <c r="DQ59" s="1042"/>
      <c r="DR59" s="1043"/>
      <c r="DS59" s="1043"/>
      <c r="DT59" s="1043"/>
      <c r="DU59" s="1044"/>
      <c r="DV59" s="1045"/>
      <c r="DW59" s="1046"/>
      <c r="DX59" s="1046"/>
      <c r="DY59" s="1046"/>
      <c r="DZ59" s="1047"/>
      <c r="EA59" s="245"/>
    </row>
    <row r="60" spans="1:131" s="246" customFormat="1" ht="26.25" customHeight="1" x14ac:dyDescent="0.15">
      <c r="A60" s="260">
        <v>33</v>
      </c>
      <c r="B60" s="1090"/>
      <c r="C60" s="1091"/>
      <c r="D60" s="1091"/>
      <c r="E60" s="1091"/>
      <c r="F60" s="1091"/>
      <c r="G60" s="1091"/>
      <c r="H60" s="1091"/>
      <c r="I60" s="1091"/>
      <c r="J60" s="1091"/>
      <c r="K60" s="1091"/>
      <c r="L60" s="1091"/>
      <c r="M60" s="1091"/>
      <c r="N60" s="1091"/>
      <c r="O60" s="1091"/>
      <c r="P60" s="1092"/>
      <c r="Q60" s="1093"/>
      <c r="R60" s="1076"/>
      <c r="S60" s="1076"/>
      <c r="T60" s="1076"/>
      <c r="U60" s="1076"/>
      <c r="V60" s="1076"/>
      <c r="W60" s="1076"/>
      <c r="X60" s="1076"/>
      <c r="Y60" s="1076"/>
      <c r="Z60" s="1076"/>
      <c r="AA60" s="1076"/>
      <c r="AB60" s="1076"/>
      <c r="AC60" s="1076"/>
      <c r="AD60" s="1076"/>
      <c r="AE60" s="1094"/>
      <c r="AF60" s="1072"/>
      <c r="AG60" s="1073"/>
      <c r="AH60" s="1073"/>
      <c r="AI60" s="1073"/>
      <c r="AJ60" s="1074"/>
      <c r="AK60" s="1075"/>
      <c r="AL60" s="1076"/>
      <c r="AM60" s="1076"/>
      <c r="AN60" s="1076"/>
      <c r="AO60" s="1076"/>
      <c r="AP60" s="1076"/>
      <c r="AQ60" s="1076"/>
      <c r="AR60" s="1076"/>
      <c r="AS60" s="1076"/>
      <c r="AT60" s="1076"/>
      <c r="AU60" s="1076"/>
      <c r="AV60" s="1076"/>
      <c r="AW60" s="1076"/>
      <c r="AX60" s="1076"/>
      <c r="AY60" s="1076"/>
      <c r="AZ60" s="1077"/>
      <c r="BA60" s="1077"/>
      <c r="BB60" s="1077"/>
      <c r="BC60" s="1077"/>
      <c r="BD60" s="1077"/>
      <c r="BE60" s="1085"/>
      <c r="BF60" s="1085"/>
      <c r="BG60" s="1085"/>
      <c r="BH60" s="1085"/>
      <c r="BI60" s="1086"/>
      <c r="BJ60" s="251"/>
      <c r="BK60" s="251"/>
      <c r="BL60" s="251"/>
      <c r="BM60" s="251"/>
      <c r="BN60" s="251"/>
      <c r="BO60" s="264"/>
      <c r="BP60" s="264"/>
      <c r="BQ60" s="261">
        <v>54</v>
      </c>
      <c r="BR60" s="262"/>
      <c r="BS60" s="1067"/>
      <c r="BT60" s="1068"/>
      <c r="BU60" s="1068"/>
      <c r="BV60" s="1068"/>
      <c r="BW60" s="1068"/>
      <c r="BX60" s="1068"/>
      <c r="BY60" s="1068"/>
      <c r="BZ60" s="1068"/>
      <c r="CA60" s="1068"/>
      <c r="CB60" s="1068"/>
      <c r="CC60" s="1068"/>
      <c r="CD60" s="1068"/>
      <c r="CE60" s="1068"/>
      <c r="CF60" s="1068"/>
      <c r="CG60" s="1069"/>
      <c r="CH60" s="1042"/>
      <c r="CI60" s="1043"/>
      <c r="CJ60" s="1043"/>
      <c r="CK60" s="1043"/>
      <c r="CL60" s="1044"/>
      <c r="CM60" s="1042"/>
      <c r="CN60" s="1043"/>
      <c r="CO60" s="1043"/>
      <c r="CP60" s="1043"/>
      <c r="CQ60" s="1044"/>
      <c r="CR60" s="1042"/>
      <c r="CS60" s="1043"/>
      <c r="CT60" s="1043"/>
      <c r="CU60" s="1043"/>
      <c r="CV60" s="1044"/>
      <c r="CW60" s="1042"/>
      <c r="CX60" s="1043"/>
      <c r="CY60" s="1043"/>
      <c r="CZ60" s="1043"/>
      <c r="DA60" s="1044"/>
      <c r="DB60" s="1042"/>
      <c r="DC60" s="1043"/>
      <c r="DD60" s="1043"/>
      <c r="DE60" s="1043"/>
      <c r="DF60" s="1044"/>
      <c r="DG60" s="1042"/>
      <c r="DH60" s="1043"/>
      <c r="DI60" s="1043"/>
      <c r="DJ60" s="1043"/>
      <c r="DK60" s="1044"/>
      <c r="DL60" s="1042"/>
      <c r="DM60" s="1043"/>
      <c r="DN60" s="1043"/>
      <c r="DO60" s="1043"/>
      <c r="DP60" s="1044"/>
      <c r="DQ60" s="1042"/>
      <c r="DR60" s="1043"/>
      <c r="DS60" s="1043"/>
      <c r="DT60" s="1043"/>
      <c r="DU60" s="1044"/>
      <c r="DV60" s="1045"/>
      <c r="DW60" s="1046"/>
      <c r="DX60" s="1046"/>
      <c r="DY60" s="1046"/>
      <c r="DZ60" s="1047"/>
      <c r="EA60" s="245"/>
    </row>
    <row r="61" spans="1:131" s="246" customFormat="1" ht="26.25" customHeight="1" thickBot="1" x14ac:dyDescent="0.2">
      <c r="A61" s="260">
        <v>34</v>
      </c>
      <c r="B61" s="1090"/>
      <c r="C61" s="1091"/>
      <c r="D61" s="1091"/>
      <c r="E61" s="1091"/>
      <c r="F61" s="1091"/>
      <c r="G61" s="1091"/>
      <c r="H61" s="1091"/>
      <c r="I61" s="1091"/>
      <c r="J61" s="1091"/>
      <c r="K61" s="1091"/>
      <c r="L61" s="1091"/>
      <c r="M61" s="1091"/>
      <c r="N61" s="1091"/>
      <c r="O61" s="1091"/>
      <c r="P61" s="1092"/>
      <c r="Q61" s="1093"/>
      <c r="R61" s="1076"/>
      <c r="S61" s="1076"/>
      <c r="T61" s="1076"/>
      <c r="U61" s="1076"/>
      <c r="V61" s="1076"/>
      <c r="W61" s="1076"/>
      <c r="X61" s="1076"/>
      <c r="Y61" s="1076"/>
      <c r="Z61" s="1076"/>
      <c r="AA61" s="1076"/>
      <c r="AB61" s="1076"/>
      <c r="AC61" s="1076"/>
      <c r="AD61" s="1076"/>
      <c r="AE61" s="1094"/>
      <c r="AF61" s="1072"/>
      <c r="AG61" s="1073"/>
      <c r="AH61" s="1073"/>
      <c r="AI61" s="1073"/>
      <c r="AJ61" s="1074"/>
      <c r="AK61" s="1075"/>
      <c r="AL61" s="1076"/>
      <c r="AM61" s="1076"/>
      <c r="AN61" s="1076"/>
      <c r="AO61" s="1076"/>
      <c r="AP61" s="1076"/>
      <c r="AQ61" s="1076"/>
      <c r="AR61" s="1076"/>
      <c r="AS61" s="1076"/>
      <c r="AT61" s="1076"/>
      <c r="AU61" s="1076"/>
      <c r="AV61" s="1076"/>
      <c r="AW61" s="1076"/>
      <c r="AX61" s="1076"/>
      <c r="AY61" s="1076"/>
      <c r="AZ61" s="1077"/>
      <c r="BA61" s="1077"/>
      <c r="BB61" s="1077"/>
      <c r="BC61" s="1077"/>
      <c r="BD61" s="1077"/>
      <c r="BE61" s="1085"/>
      <c r="BF61" s="1085"/>
      <c r="BG61" s="1085"/>
      <c r="BH61" s="1085"/>
      <c r="BI61" s="1086"/>
      <c r="BJ61" s="251"/>
      <c r="BK61" s="251"/>
      <c r="BL61" s="251"/>
      <c r="BM61" s="251"/>
      <c r="BN61" s="251"/>
      <c r="BO61" s="264"/>
      <c r="BP61" s="264"/>
      <c r="BQ61" s="261">
        <v>55</v>
      </c>
      <c r="BR61" s="262"/>
      <c r="BS61" s="1067"/>
      <c r="BT61" s="1068"/>
      <c r="BU61" s="1068"/>
      <c r="BV61" s="1068"/>
      <c r="BW61" s="1068"/>
      <c r="BX61" s="1068"/>
      <c r="BY61" s="1068"/>
      <c r="BZ61" s="1068"/>
      <c r="CA61" s="1068"/>
      <c r="CB61" s="1068"/>
      <c r="CC61" s="1068"/>
      <c r="CD61" s="1068"/>
      <c r="CE61" s="1068"/>
      <c r="CF61" s="1068"/>
      <c r="CG61" s="1069"/>
      <c r="CH61" s="1042"/>
      <c r="CI61" s="1043"/>
      <c r="CJ61" s="1043"/>
      <c r="CK61" s="1043"/>
      <c r="CL61" s="1044"/>
      <c r="CM61" s="1042"/>
      <c r="CN61" s="1043"/>
      <c r="CO61" s="1043"/>
      <c r="CP61" s="1043"/>
      <c r="CQ61" s="1044"/>
      <c r="CR61" s="1042"/>
      <c r="CS61" s="1043"/>
      <c r="CT61" s="1043"/>
      <c r="CU61" s="1043"/>
      <c r="CV61" s="1044"/>
      <c r="CW61" s="1042"/>
      <c r="CX61" s="1043"/>
      <c r="CY61" s="1043"/>
      <c r="CZ61" s="1043"/>
      <c r="DA61" s="1044"/>
      <c r="DB61" s="1042"/>
      <c r="DC61" s="1043"/>
      <c r="DD61" s="1043"/>
      <c r="DE61" s="1043"/>
      <c r="DF61" s="1044"/>
      <c r="DG61" s="1042"/>
      <c r="DH61" s="1043"/>
      <c r="DI61" s="1043"/>
      <c r="DJ61" s="1043"/>
      <c r="DK61" s="1044"/>
      <c r="DL61" s="1042"/>
      <c r="DM61" s="1043"/>
      <c r="DN61" s="1043"/>
      <c r="DO61" s="1043"/>
      <c r="DP61" s="1044"/>
      <c r="DQ61" s="1042"/>
      <c r="DR61" s="1043"/>
      <c r="DS61" s="1043"/>
      <c r="DT61" s="1043"/>
      <c r="DU61" s="1044"/>
      <c r="DV61" s="1045"/>
      <c r="DW61" s="1046"/>
      <c r="DX61" s="1046"/>
      <c r="DY61" s="1046"/>
      <c r="DZ61" s="1047"/>
      <c r="EA61" s="245"/>
    </row>
    <row r="62" spans="1:131" s="246" customFormat="1" ht="26.25" customHeight="1" x14ac:dyDescent="0.15">
      <c r="A62" s="260">
        <v>35</v>
      </c>
      <c r="B62" s="1090"/>
      <c r="C62" s="1091"/>
      <c r="D62" s="1091"/>
      <c r="E62" s="1091"/>
      <c r="F62" s="1091"/>
      <c r="G62" s="1091"/>
      <c r="H62" s="1091"/>
      <c r="I62" s="1091"/>
      <c r="J62" s="1091"/>
      <c r="K62" s="1091"/>
      <c r="L62" s="1091"/>
      <c r="M62" s="1091"/>
      <c r="N62" s="1091"/>
      <c r="O62" s="1091"/>
      <c r="P62" s="1092"/>
      <c r="Q62" s="1093"/>
      <c r="R62" s="1076"/>
      <c r="S62" s="1076"/>
      <c r="T62" s="1076"/>
      <c r="U62" s="1076"/>
      <c r="V62" s="1076"/>
      <c r="W62" s="1076"/>
      <c r="X62" s="1076"/>
      <c r="Y62" s="1076"/>
      <c r="Z62" s="1076"/>
      <c r="AA62" s="1076"/>
      <c r="AB62" s="1076"/>
      <c r="AC62" s="1076"/>
      <c r="AD62" s="1076"/>
      <c r="AE62" s="1094"/>
      <c r="AF62" s="1072"/>
      <c r="AG62" s="1073"/>
      <c r="AH62" s="1073"/>
      <c r="AI62" s="1073"/>
      <c r="AJ62" s="1074"/>
      <c r="AK62" s="1075"/>
      <c r="AL62" s="1076"/>
      <c r="AM62" s="1076"/>
      <c r="AN62" s="1076"/>
      <c r="AO62" s="1076"/>
      <c r="AP62" s="1076"/>
      <c r="AQ62" s="1076"/>
      <c r="AR62" s="1076"/>
      <c r="AS62" s="1076"/>
      <c r="AT62" s="1076"/>
      <c r="AU62" s="1076"/>
      <c r="AV62" s="1076"/>
      <c r="AW62" s="1076"/>
      <c r="AX62" s="1076"/>
      <c r="AY62" s="1076"/>
      <c r="AZ62" s="1077"/>
      <c r="BA62" s="1077"/>
      <c r="BB62" s="1077"/>
      <c r="BC62" s="1077"/>
      <c r="BD62" s="1077"/>
      <c r="BE62" s="1085"/>
      <c r="BF62" s="1085"/>
      <c r="BG62" s="1085"/>
      <c r="BH62" s="1085"/>
      <c r="BI62" s="1086"/>
      <c r="BJ62" s="1087" t="s">
        <v>417</v>
      </c>
      <c r="BK62" s="1088"/>
      <c r="BL62" s="1088"/>
      <c r="BM62" s="1088"/>
      <c r="BN62" s="1089"/>
      <c r="BO62" s="264"/>
      <c r="BP62" s="264"/>
      <c r="BQ62" s="261">
        <v>56</v>
      </c>
      <c r="BR62" s="262"/>
      <c r="BS62" s="1067"/>
      <c r="BT62" s="1068"/>
      <c r="BU62" s="1068"/>
      <c r="BV62" s="1068"/>
      <c r="BW62" s="1068"/>
      <c r="BX62" s="1068"/>
      <c r="BY62" s="1068"/>
      <c r="BZ62" s="1068"/>
      <c r="CA62" s="1068"/>
      <c r="CB62" s="1068"/>
      <c r="CC62" s="1068"/>
      <c r="CD62" s="1068"/>
      <c r="CE62" s="1068"/>
      <c r="CF62" s="1068"/>
      <c r="CG62" s="1069"/>
      <c r="CH62" s="1042"/>
      <c r="CI62" s="1043"/>
      <c r="CJ62" s="1043"/>
      <c r="CK62" s="1043"/>
      <c r="CL62" s="1044"/>
      <c r="CM62" s="1042"/>
      <c r="CN62" s="1043"/>
      <c r="CO62" s="1043"/>
      <c r="CP62" s="1043"/>
      <c r="CQ62" s="1044"/>
      <c r="CR62" s="1042"/>
      <c r="CS62" s="1043"/>
      <c r="CT62" s="1043"/>
      <c r="CU62" s="1043"/>
      <c r="CV62" s="1044"/>
      <c r="CW62" s="1042"/>
      <c r="CX62" s="1043"/>
      <c r="CY62" s="1043"/>
      <c r="CZ62" s="1043"/>
      <c r="DA62" s="1044"/>
      <c r="DB62" s="1042"/>
      <c r="DC62" s="1043"/>
      <c r="DD62" s="1043"/>
      <c r="DE62" s="1043"/>
      <c r="DF62" s="1044"/>
      <c r="DG62" s="1042"/>
      <c r="DH62" s="1043"/>
      <c r="DI62" s="1043"/>
      <c r="DJ62" s="1043"/>
      <c r="DK62" s="1044"/>
      <c r="DL62" s="1042"/>
      <c r="DM62" s="1043"/>
      <c r="DN62" s="1043"/>
      <c r="DO62" s="1043"/>
      <c r="DP62" s="1044"/>
      <c r="DQ62" s="1042"/>
      <c r="DR62" s="1043"/>
      <c r="DS62" s="1043"/>
      <c r="DT62" s="1043"/>
      <c r="DU62" s="1044"/>
      <c r="DV62" s="1045"/>
      <c r="DW62" s="1046"/>
      <c r="DX62" s="1046"/>
      <c r="DY62" s="1046"/>
      <c r="DZ62" s="1047"/>
      <c r="EA62" s="245"/>
    </row>
    <row r="63" spans="1:131" s="246" customFormat="1" ht="26.25" customHeight="1" thickBot="1" x14ac:dyDescent="0.2">
      <c r="A63" s="263" t="s">
        <v>395</v>
      </c>
      <c r="B63" s="997" t="s">
        <v>418</v>
      </c>
      <c r="C63" s="998"/>
      <c r="D63" s="998"/>
      <c r="E63" s="998"/>
      <c r="F63" s="998"/>
      <c r="G63" s="998"/>
      <c r="H63" s="998"/>
      <c r="I63" s="998"/>
      <c r="J63" s="998"/>
      <c r="K63" s="998"/>
      <c r="L63" s="998"/>
      <c r="M63" s="998"/>
      <c r="N63" s="998"/>
      <c r="O63" s="998"/>
      <c r="P63" s="999"/>
      <c r="Q63" s="1015"/>
      <c r="R63" s="1016"/>
      <c r="S63" s="1016"/>
      <c r="T63" s="1016"/>
      <c r="U63" s="1016"/>
      <c r="V63" s="1016"/>
      <c r="W63" s="1016"/>
      <c r="X63" s="1016"/>
      <c r="Y63" s="1016"/>
      <c r="Z63" s="1016"/>
      <c r="AA63" s="1016"/>
      <c r="AB63" s="1016"/>
      <c r="AC63" s="1016"/>
      <c r="AD63" s="1016"/>
      <c r="AE63" s="1081"/>
      <c r="AF63" s="1082">
        <v>1003</v>
      </c>
      <c r="AG63" s="1012"/>
      <c r="AH63" s="1012"/>
      <c r="AI63" s="1012"/>
      <c r="AJ63" s="1083"/>
      <c r="AK63" s="1084"/>
      <c r="AL63" s="1016"/>
      <c r="AM63" s="1016"/>
      <c r="AN63" s="1016"/>
      <c r="AO63" s="1016"/>
      <c r="AP63" s="1012">
        <f>AP30+AP31</f>
        <v>7618</v>
      </c>
      <c r="AQ63" s="1012"/>
      <c r="AR63" s="1012"/>
      <c r="AS63" s="1012"/>
      <c r="AT63" s="1012"/>
      <c r="AU63" s="1012">
        <f>AU30+AU31</f>
        <v>4688</v>
      </c>
      <c r="AV63" s="1012"/>
      <c r="AW63" s="1012"/>
      <c r="AX63" s="1012"/>
      <c r="AY63" s="1012"/>
      <c r="AZ63" s="1078"/>
      <c r="BA63" s="1078"/>
      <c r="BB63" s="1078"/>
      <c r="BC63" s="1078"/>
      <c r="BD63" s="1078"/>
      <c r="BE63" s="1013"/>
      <c r="BF63" s="1013"/>
      <c r="BG63" s="1013"/>
      <c r="BH63" s="1013"/>
      <c r="BI63" s="1014"/>
      <c r="BJ63" s="1079" t="s">
        <v>419</v>
      </c>
      <c r="BK63" s="1004"/>
      <c r="BL63" s="1004"/>
      <c r="BM63" s="1004"/>
      <c r="BN63" s="1080"/>
      <c r="BO63" s="264"/>
      <c r="BP63" s="264"/>
      <c r="BQ63" s="261">
        <v>57</v>
      </c>
      <c r="BR63" s="262"/>
      <c r="BS63" s="1067"/>
      <c r="BT63" s="1068"/>
      <c r="BU63" s="1068"/>
      <c r="BV63" s="1068"/>
      <c r="BW63" s="1068"/>
      <c r="BX63" s="1068"/>
      <c r="BY63" s="1068"/>
      <c r="BZ63" s="1068"/>
      <c r="CA63" s="1068"/>
      <c r="CB63" s="1068"/>
      <c r="CC63" s="1068"/>
      <c r="CD63" s="1068"/>
      <c r="CE63" s="1068"/>
      <c r="CF63" s="1068"/>
      <c r="CG63" s="1069"/>
      <c r="CH63" s="1042"/>
      <c r="CI63" s="1043"/>
      <c r="CJ63" s="1043"/>
      <c r="CK63" s="1043"/>
      <c r="CL63" s="1044"/>
      <c r="CM63" s="1042"/>
      <c r="CN63" s="1043"/>
      <c r="CO63" s="1043"/>
      <c r="CP63" s="1043"/>
      <c r="CQ63" s="1044"/>
      <c r="CR63" s="1042"/>
      <c r="CS63" s="1043"/>
      <c r="CT63" s="1043"/>
      <c r="CU63" s="1043"/>
      <c r="CV63" s="1044"/>
      <c r="CW63" s="1042"/>
      <c r="CX63" s="1043"/>
      <c r="CY63" s="1043"/>
      <c r="CZ63" s="1043"/>
      <c r="DA63" s="1044"/>
      <c r="DB63" s="1042"/>
      <c r="DC63" s="1043"/>
      <c r="DD63" s="1043"/>
      <c r="DE63" s="1043"/>
      <c r="DF63" s="1044"/>
      <c r="DG63" s="1042"/>
      <c r="DH63" s="1043"/>
      <c r="DI63" s="1043"/>
      <c r="DJ63" s="1043"/>
      <c r="DK63" s="1044"/>
      <c r="DL63" s="1042"/>
      <c r="DM63" s="1043"/>
      <c r="DN63" s="1043"/>
      <c r="DO63" s="1043"/>
      <c r="DP63" s="1044"/>
      <c r="DQ63" s="1042"/>
      <c r="DR63" s="1043"/>
      <c r="DS63" s="1043"/>
      <c r="DT63" s="1043"/>
      <c r="DU63" s="1044"/>
      <c r="DV63" s="1045"/>
      <c r="DW63" s="1046"/>
      <c r="DX63" s="1046"/>
      <c r="DY63" s="1046"/>
      <c r="DZ63" s="1047"/>
      <c r="EA63" s="245"/>
    </row>
    <row r="64" spans="1:131" s="246" customFormat="1" ht="26.25" customHeight="1" x14ac:dyDescent="0.15">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1">
        <v>58</v>
      </c>
      <c r="BR64" s="262"/>
      <c r="BS64" s="1067"/>
      <c r="BT64" s="1068"/>
      <c r="BU64" s="1068"/>
      <c r="BV64" s="1068"/>
      <c r="BW64" s="1068"/>
      <c r="BX64" s="1068"/>
      <c r="BY64" s="1068"/>
      <c r="BZ64" s="1068"/>
      <c r="CA64" s="1068"/>
      <c r="CB64" s="1068"/>
      <c r="CC64" s="1068"/>
      <c r="CD64" s="1068"/>
      <c r="CE64" s="1068"/>
      <c r="CF64" s="1068"/>
      <c r="CG64" s="1069"/>
      <c r="CH64" s="1042"/>
      <c r="CI64" s="1043"/>
      <c r="CJ64" s="1043"/>
      <c r="CK64" s="1043"/>
      <c r="CL64" s="1044"/>
      <c r="CM64" s="1042"/>
      <c r="CN64" s="1043"/>
      <c r="CO64" s="1043"/>
      <c r="CP64" s="1043"/>
      <c r="CQ64" s="1044"/>
      <c r="CR64" s="1042"/>
      <c r="CS64" s="1043"/>
      <c r="CT64" s="1043"/>
      <c r="CU64" s="1043"/>
      <c r="CV64" s="1044"/>
      <c r="CW64" s="1042"/>
      <c r="CX64" s="1043"/>
      <c r="CY64" s="1043"/>
      <c r="CZ64" s="1043"/>
      <c r="DA64" s="1044"/>
      <c r="DB64" s="1042"/>
      <c r="DC64" s="1043"/>
      <c r="DD64" s="1043"/>
      <c r="DE64" s="1043"/>
      <c r="DF64" s="1044"/>
      <c r="DG64" s="1042"/>
      <c r="DH64" s="1043"/>
      <c r="DI64" s="1043"/>
      <c r="DJ64" s="1043"/>
      <c r="DK64" s="1044"/>
      <c r="DL64" s="1042"/>
      <c r="DM64" s="1043"/>
      <c r="DN64" s="1043"/>
      <c r="DO64" s="1043"/>
      <c r="DP64" s="1044"/>
      <c r="DQ64" s="1042"/>
      <c r="DR64" s="1043"/>
      <c r="DS64" s="1043"/>
      <c r="DT64" s="1043"/>
      <c r="DU64" s="1044"/>
      <c r="DV64" s="1045"/>
      <c r="DW64" s="1046"/>
      <c r="DX64" s="1046"/>
      <c r="DY64" s="1046"/>
      <c r="DZ64" s="1047"/>
      <c r="EA64" s="245"/>
    </row>
    <row r="65" spans="1:131" s="246" customFormat="1" ht="26.25" customHeight="1" thickBot="1" x14ac:dyDescent="0.2">
      <c r="A65" s="251" t="s">
        <v>420</v>
      </c>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64"/>
      <c r="BF65" s="264"/>
      <c r="BG65" s="264"/>
      <c r="BH65" s="264"/>
      <c r="BI65" s="264"/>
      <c r="BJ65" s="264"/>
      <c r="BK65" s="264"/>
      <c r="BL65" s="264"/>
      <c r="BM65" s="264"/>
      <c r="BN65" s="264"/>
      <c r="BO65" s="264"/>
      <c r="BP65" s="264"/>
      <c r="BQ65" s="261">
        <v>59</v>
      </c>
      <c r="BR65" s="262"/>
      <c r="BS65" s="1067"/>
      <c r="BT65" s="1068"/>
      <c r="BU65" s="1068"/>
      <c r="BV65" s="1068"/>
      <c r="BW65" s="1068"/>
      <c r="BX65" s="1068"/>
      <c r="BY65" s="1068"/>
      <c r="BZ65" s="1068"/>
      <c r="CA65" s="1068"/>
      <c r="CB65" s="1068"/>
      <c r="CC65" s="1068"/>
      <c r="CD65" s="1068"/>
      <c r="CE65" s="1068"/>
      <c r="CF65" s="1068"/>
      <c r="CG65" s="1069"/>
      <c r="CH65" s="1042"/>
      <c r="CI65" s="1043"/>
      <c r="CJ65" s="1043"/>
      <c r="CK65" s="1043"/>
      <c r="CL65" s="1044"/>
      <c r="CM65" s="1042"/>
      <c r="CN65" s="1043"/>
      <c r="CO65" s="1043"/>
      <c r="CP65" s="1043"/>
      <c r="CQ65" s="1044"/>
      <c r="CR65" s="1042"/>
      <c r="CS65" s="1043"/>
      <c r="CT65" s="1043"/>
      <c r="CU65" s="1043"/>
      <c r="CV65" s="1044"/>
      <c r="CW65" s="1042"/>
      <c r="CX65" s="1043"/>
      <c r="CY65" s="1043"/>
      <c r="CZ65" s="1043"/>
      <c r="DA65" s="1044"/>
      <c r="DB65" s="1042"/>
      <c r="DC65" s="1043"/>
      <c r="DD65" s="1043"/>
      <c r="DE65" s="1043"/>
      <c r="DF65" s="1044"/>
      <c r="DG65" s="1042"/>
      <c r="DH65" s="1043"/>
      <c r="DI65" s="1043"/>
      <c r="DJ65" s="1043"/>
      <c r="DK65" s="1044"/>
      <c r="DL65" s="1042"/>
      <c r="DM65" s="1043"/>
      <c r="DN65" s="1043"/>
      <c r="DO65" s="1043"/>
      <c r="DP65" s="1044"/>
      <c r="DQ65" s="1042"/>
      <c r="DR65" s="1043"/>
      <c r="DS65" s="1043"/>
      <c r="DT65" s="1043"/>
      <c r="DU65" s="1044"/>
      <c r="DV65" s="1045"/>
      <c r="DW65" s="1046"/>
      <c r="DX65" s="1046"/>
      <c r="DY65" s="1046"/>
      <c r="DZ65" s="1047"/>
      <c r="EA65" s="245"/>
    </row>
    <row r="66" spans="1:131" s="246" customFormat="1" ht="26.25" customHeight="1" x14ac:dyDescent="0.15">
      <c r="A66" s="1048" t="s">
        <v>421</v>
      </c>
      <c r="B66" s="1049"/>
      <c r="C66" s="1049"/>
      <c r="D66" s="1049"/>
      <c r="E66" s="1049"/>
      <c r="F66" s="1049"/>
      <c r="G66" s="1049"/>
      <c r="H66" s="1049"/>
      <c r="I66" s="1049"/>
      <c r="J66" s="1049"/>
      <c r="K66" s="1049"/>
      <c r="L66" s="1049"/>
      <c r="M66" s="1049"/>
      <c r="N66" s="1049"/>
      <c r="O66" s="1049"/>
      <c r="P66" s="1050"/>
      <c r="Q66" s="1054" t="s">
        <v>422</v>
      </c>
      <c r="R66" s="1055"/>
      <c r="S66" s="1055"/>
      <c r="T66" s="1055"/>
      <c r="U66" s="1056"/>
      <c r="V66" s="1054" t="s">
        <v>423</v>
      </c>
      <c r="W66" s="1055"/>
      <c r="X66" s="1055"/>
      <c r="Y66" s="1055"/>
      <c r="Z66" s="1056"/>
      <c r="AA66" s="1054" t="s">
        <v>424</v>
      </c>
      <c r="AB66" s="1055"/>
      <c r="AC66" s="1055"/>
      <c r="AD66" s="1055"/>
      <c r="AE66" s="1056"/>
      <c r="AF66" s="1060" t="s">
        <v>425</v>
      </c>
      <c r="AG66" s="1061"/>
      <c r="AH66" s="1061"/>
      <c r="AI66" s="1061"/>
      <c r="AJ66" s="1062"/>
      <c r="AK66" s="1054" t="s">
        <v>426</v>
      </c>
      <c r="AL66" s="1049"/>
      <c r="AM66" s="1049"/>
      <c r="AN66" s="1049"/>
      <c r="AO66" s="1050"/>
      <c r="AP66" s="1054" t="s">
        <v>427</v>
      </c>
      <c r="AQ66" s="1055"/>
      <c r="AR66" s="1055"/>
      <c r="AS66" s="1055"/>
      <c r="AT66" s="1056"/>
      <c r="AU66" s="1054" t="s">
        <v>428</v>
      </c>
      <c r="AV66" s="1055"/>
      <c r="AW66" s="1055"/>
      <c r="AX66" s="1055"/>
      <c r="AY66" s="1056"/>
      <c r="AZ66" s="1054" t="s">
        <v>383</v>
      </c>
      <c r="BA66" s="1055"/>
      <c r="BB66" s="1055"/>
      <c r="BC66" s="1055"/>
      <c r="BD66" s="1070"/>
      <c r="BE66" s="264"/>
      <c r="BF66" s="264"/>
      <c r="BG66" s="264"/>
      <c r="BH66" s="264"/>
      <c r="BI66" s="264"/>
      <c r="BJ66" s="264"/>
      <c r="BK66" s="264"/>
      <c r="BL66" s="264"/>
      <c r="BM66" s="264"/>
      <c r="BN66" s="264"/>
      <c r="BO66" s="264"/>
      <c r="BP66" s="264"/>
      <c r="BQ66" s="261">
        <v>60</v>
      </c>
      <c r="BR66" s="266"/>
      <c r="BS66" s="1006"/>
      <c r="BT66" s="1007"/>
      <c r="BU66" s="1007"/>
      <c r="BV66" s="1007"/>
      <c r="BW66" s="1007"/>
      <c r="BX66" s="1007"/>
      <c r="BY66" s="1007"/>
      <c r="BZ66" s="1007"/>
      <c r="CA66" s="1007"/>
      <c r="CB66" s="1007"/>
      <c r="CC66" s="1007"/>
      <c r="CD66" s="1007"/>
      <c r="CE66" s="1007"/>
      <c r="CF66" s="1007"/>
      <c r="CG66" s="1008"/>
      <c r="CH66" s="1009"/>
      <c r="CI66" s="1010"/>
      <c r="CJ66" s="1010"/>
      <c r="CK66" s="1010"/>
      <c r="CL66" s="1011"/>
      <c r="CM66" s="1009"/>
      <c r="CN66" s="1010"/>
      <c r="CO66" s="1010"/>
      <c r="CP66" s="1010"/>
      <c r="CQ66" s="1011"/>
      <c r="CR66" s="1009"/>
      <c r="CS66" s="1010"/>
      <c r="CT66" s="1010"/>
      <c r="CU66" s="1010"/>
      <c r="CV66" s="1011"/>
      <c r="CW66" s="1009"/>
      <c r="CX66" s="1010"/>
      <c r="CY66" s="1010"/>
      <c r="CZ66" s="1010"/>
      <c r="DA66" s="1011"/>
      <c r="DB66" s="1009"/>
      <c r="DC66" s="1010"/>
      <c r="DD66" s="1010"/>
      <c r="DE66" s="1010"/>
      <c r="DF66" s="1011"/>
      <c r="DG66" s="1009"/>
      <c r="DH66" s="1010"/>
      <c r="DI66" s="1010"/>
      <c r="DJ66" s="1010"/>
      <c r="DK66" s="1011"/>
      <c r="DL66" s="1009"/>
      <c r="DM66" s="1010"/>
      <c r="DN66" s="1010"/>
      <c r="DO66" s="1010"/>
      <c r="DP66" s="1011"/>
      <c r="DQ66" s="1009"/>
      <c r="DR66" s="1010"/>
      <c r="DS66" s="1010"/>
      <c r="DT66" s="1010"/>
      <c r="DU66" s="1011"/>
      <c r="DV66" s="994"/>
      <c r="DW66" s="995"/>
      <c r="DX66" s="995"/>
      <c r="DY66" s="995"/>
      <c r="DZ66" s="996"/>
      <c r="EA66" s="245"/>
    </row>
    <row r="67" spans="1:131" s="246" customFormat="1" ht="26.25" customHeight="1" thickBot="1" x14ac:dyDescent="0.2">
      <c r="A67" s="1051"/>
      <c r="B67" s="1052"/>
      <c r="C67" s="1052"/>
      <c r="D67" s="1052"/>
      <c r="E67" s="1052"/>
      <c r="F67" s="1052"/>
      <c r="G67" s="1052"/>
      <c r="H67" s="1052"/>
      <c r="I67" s="1052"/>
      <c r="J67" s="1052"/>
      <c r="K67" s="1052"/>
      <c r="L67" s="1052"/>
      <c r="M67" s="1052"/>
      <c r="N67" s="1052"/>
      <c r="O67" s="1052"/>
      <c r="P67" s="1053"/>
      <c r="Q67" s="1057"/>
      <c r="R67" s="1058"/>
      <c r="S67" s="1058"/>
      <c r="T67" s="1058"/>
      <c r="U67" s="1059"/>
      <c r="V67" s="1057"/>
      <c r="W67" s="1058"/>
      <c r="X67" s="1058"/>
      <c r="Y67" s="1058"/>
      <c r="Z67" s="1059"/>
      <c r="AA67" s="1057"/>
      <c r="AB67" s="1058"/>
      <c r="AC67" s="1058"/>
      <c r="AD67" s="1058"/>
      <c r="AE67" s="1059"/>
      <c r="AF67" s="1063"/>
      <c r="AG67" s="1064"/>
      <c r="AH67" s="1064"/>
      <c r="AI67" s="1064"/>
      <c r="AJ67" s="1065"/>
      <c r="AK67" s="1066"/>
      <c r="AL67" s="1052"/>
      <c r="AM67" s="1052"/>
      <c r="AN67" s="1052"/>
      <c r="AO67" s="1053"/>
      <c r="AP67" s="1057"/>
      <c r="AQ67" s="1058"/>
      <c r="AR67" s="1058"/>
      <c r="AS67" s="1058"/>
      <c r="AT67" s="1059"/>
      <c r="AU67" s="1057"/>
      <c r="AV67" s="1058"/>
      <c r="AW67" s="1058"/>
      <c r="AX67" s="1058"/>
      <c r="AY67" s="1059"/>
      <c r="AZ67" s="1057"/>
      <c r="BA67" s="1058"/>
      <c r="BB67" s="1058"/>
      <c r="BC67" s="1058"/>
      <c r="BD67" s="1071"/>
      <c r="BE67" s="264"/>
      <c r="BF67" s="264"/>
      <c r="BG67" s="264"/>
      <c r="BH67" s="264"/>
      <c r="BI67" s="264"/>
      <c r="BJ67" s="264"/>
      <c r="BK67" s="264"/>
      <c r="BL67" s="264"/>
      <c r="BM67" s="264"/>
      <c r="BN67" s="264"/>
      <c r="BO67" s="264"/>
      <c r="BP67" s="264"/>
      <c r="BQ67" s="261">
        <v>61</v>
      </c>
      <c r="BR67" s="266"/>
      <c r="BS67" s="1006"/>
      <c r="BT67" s="1007"/>
      <c r="BU67" s="1007"/>
      <c r="BV67" s="1007"/>
      <c r="BW67" s="1007"/>
      <c r="BX67" s="1007"/>
      <c r="BY67" s="1007"/>
      <c r="BZ67" s="1007"/>
      <c r="CA67" s="1007"/>
      <c r="CB67" s="1007"/>
      <c r="CC67" s="1007"/>
      <c r="CD67" s="1007"/>
      <c r="CE67" s="1007"/>
      <c r="CF67" s="1007"/>
      <c r="CG67" s="1008"/>
      <c r="CH67" s="1009"/>
      <c r="CI67" s="1010"/>
      <c r="CJ67" s="1010"/>
      <c r="CK67" s="1010"/>
      <c r="CL67" s="1011"/>
      <c r="CM67" s="1009"/>
      <c r="CN67" s="1010"/>
      <c r="CO67" s="1010"/>
      <c r="CP67" s="1010"/>
      <c r="CQ67" s="1011"/>
      <c r="CR67" s="1009"/>
      <c r="CS67" s="1010"/>
      <c r="CT67" s="1010"/>
      <c r="CU67" s="1010"/>
      <c r="CV67" s="1011"/>
      <c r="CW67" s="1009"/>
      <c r="CX67" s="1010"/>
      <c r="CY67" s="1010"/>
      <c r="CZ67" s="1010"/>
      <c r="DA67" s="1011"/>
      <c r="DB67" s="1009"/>
      <c r="DC67" s="1010"/>
      <c r="DD67" s="1010"/>
      <c r="DE67" s="1010"/>
      <c r="DF67" s="1011"/>
      <c r="DG67" s="1009"/>
      <c r="DH67" s="1010"/>
      <c r="DI67" s="1010"/>
      <c r="DJ67" s="1010"/>
      <c r="DK67" s="1011"/>
      <c r="DL67" s="1009"/>
      <c r="DM67" s="1010"/>
      <c r="DN67" s="1010"/>
      <c r="DO67" s="1010"/>
      <c r="DP67" s="1011"/>
      <c r="DQ67" s="1009"/>
      <c r="DR67" s="1010"/>
      <c r="DS67" s="1010"/>
      <c r="DT67" s="1010"/>
      <c r="DU67" s="1011"/>
      <c r="DV67" s="994"/>
      <c r="DW67" s="995"/>
      <c r="DX67" s="995"/>
      <c r="DY67" s="995"/>
      <c r="DZ67" s="996"/>
      <c r="EA67" s="245"/>
    </row>
    <row r="68" spans="1:131" s="246" customFormat="1" ht="26.25" customHeight="1" thickTop="1" x14ac:dyDescent="0.15">
      <c r="A68" s="257">
        <v>1</v>
      </c>
      <c r="B68" s="1038" t="s">
        <v>592</v>
      </c>
      <c r="C68" s="1039"/>
      <c r="D68" s="1039"/>
      <c r="E68" s="1039"/>
      <c r="F68" s="1039"/>
      <c r="G68" s="1039"/>
      <c r="H68" s="1039"/>
      <c r="I68" s="1039"/>
      <c r="J68" s="1039"/>
      <c r="K68" s="1039"/>
      <c r="L68" s="1039"/>
      <c r="M68" s="1039"/>
      <c r="N68" s="1039"/>
      <c r="O68" s="1039"/>
      <c r="P68" s="1040"/>
      <c r="Q68" s="1041">
        <v>3676</v>
      </c>
      <c r="R68" s="1035"/>
      <c r="S68" s="1035"/>
      <c r="T68" s="1035"/>
      <c r="U68" s="1035"/>
      <c r="V68" s="1035">
        <v>3421</v>
      </c>
      <c r="W68" s="1035"/>
      <c r="X68" s="1035"/>
      <c r="Y68" s="1035"/>
      <c r="Z68" s="1035"/>
      <c r="AA68" s="1035">
        <f>Q68-V68</f>
        <v>255</v>
      </c>
      <c r="AB68" s="1035"/>
      <c r="AC68" s="1035"/>
      <c r="AD68" s="1035"/>
      <c r="AE68" s="1035"/>
      <c r="AF68" s="1035">
        <v>255</v>
      </c>
      <c r="AG68" s="1035"/>
      <c r="AH68" s="1035"/>
      <c r="AI68" s="1035"/>
      <c r="AJ68" s="1035"/>
      <c r="AK68" s="1035" t="s">
        <v>528</v>
      </c>
      <c r="AL68" s="1035"/>
      <c r="AM68" s="1035"/>
      <c r="AN68" s="1035"/>
      <c r="AO68" s="1035"/>
      <c r="AP68" s="1035" t="s">
        <v>591</v>
      </c>
      <c r="AQ68" s="1035"/>
      <c r="AR68" s="1035"/>
      <c r="AS68" s="1035"/>
      <c r="AT68" s="1035"/>
      <c r="AU68" s="1035" t="s">
        <v>528</v>
      </c>
      <c r="AV68" s="1035"/>
      <c r="AW68" s="1035"/>
      <c r="AX68" s="1035"/>
      <c r="AY68" s="1035"/>
      <c r="AZ68" s="1036"/>
      <c r="BA68" s="1036"/>
      <c r="BB68" s="1036"/>
      <c r="BC68" s="1036"/>
      <c r="BD68" s="1037"/>
      <c r="BE68" s="264"/>
      <c r="BF68" s="264"/>
      <c r="BG68" s="264"/>
      <c r="BH68" s="264"/>
      <c r="BI68" s="264"/>
      <c r="BJ68" s="264"/>
      <c r="BK68" s="264"/>
      <c r="BL68" s="264"/>
      <c r="BM68" s="264"/>
      <c r="BN68" s="264"/>
      <c r="BO68" s="264"/>
      <c r="BP68" s="264"/>
      <c r="BQ68" s="261">
        <v>62</v>
      </c>
      <c r="BR68" s="266"/>
      <c r="BS68" s="1006"/>
      <c r="BT68" s="1007"/>
      <c r="BU68" s="1007"/>
      <c r="BV68" s="1007"/>
      <c r="BW68" s="1007"/>
      <c r="BX68" s="1007"/>
      <c r="BY68" s="1007"/>
      <c r="BZ68" s="1007"/>
      <c r="CA68" s="1007"/>
      <c r="CB68" s="1007"/>
      <c r="CC68" s="1007"/>
      <c r="CD68" s="1007"/>
      <c r="CE68" s="1007"/>
      <c r="CF68" s="1007"/>
      <c r="CG68" s="1008"/>
      <c r="CH68" s="1009"/>
      <c r="CI68" s="1010"/>
      <c r="CJ68" s="1010"/>
      <c r="CK68" s="1010"/>
      <c r="CL68" s="1011"/>
      <c r="CM68" s="1009"/>
      <c r="CN68" s="1010"/>
      <c r="CO68" s="1010"/>
      <c r="CP68" s="1010"/>
      <c r="CQ68" s="1011"/>
      <c r="CR68" s="1009"/>
      <c r="CS68" s="1010"/>
      <c r="CT68" s="1010"/>
      <c r="CU68" s="1010"/>
      <c r="CV68" s="1011"/>
      <c r="CW68" s="1009"/>
      <c r="CX68" s="1010"/>
      <c r="CY68" s="1010"/>
      <c r="CZ68" s="1010"/>
      <c r="DA68" s="1011"/>
      <c r="DB68" s="1009"/>
      <c r="DC68" s="1010"/>
      <c r="DD68" s="1010"/>
      <c r="DE68" s="1010"/>
      <c r="DF68" s="1011"/>
      <c r="DG68" s="1009"/>
      <c r="DH68" s="1010"/>
      <c r="DI68" s="1010"/>
      <c r="DJ68" s="1010"/>
      <c r="DK68" s="1011"/>
      <c r="DL68" s="1009"/>
      <c r="DM68" s="1010"/>
      <c r="DN68" s="1010"/>
      <c r="DO68" s="1010"/>
      <c r="DP68" s="1011"/>
      <c r="DQ68" s="1009"/>
      <c r="DR68" s="1010"/>
      <c r="DS68" s="1010"/>
      <c r="DT68" s="1010"/>
      <c r="DU68" s="1011"/>
      <c r="DV68" s="994"/>
      <c r="DW68" s="995"/>
      <c r="DX68" s="995"/>
      <c r="DY68" s="995"/>
      <c r="DZ68" s="996"/>
      <c r="EA68" s="245"/>
    </row>
    <row r="69" spans="1:131" s="246" customFormat="1" ht="26.25" customHeight="1" x14ac:dyDescent="0.15">
      <c r="A69" s="260">
        <v>2</v>
      </c>
      <c r="B69" s="1027" t="s">
        <v>593</v>
      </c>
      <c r="C69" s="1028"/>
      <c r="D69" s="1028"/>
      <c r="E69" s="1028"/>
      <c r="F69" s="1028"/>
      <c r="G69" s="1028"/>
      <c r="H69" s="1028"/>
      <c r="I69" s="1028"/>
      <c r="J69" s="1028"/>
      <c r="K69" s="1028"/>
      <c r="L69" s="1028"/>
      <c r="M69" s="1028"/>
      <c r="N69" s="1028"/>
      <c r="O69" s="1028"/>
      <c r="P69" s="1029"/>
      <c r="Q69" s="1030">
        <v>2185</v>
      </c>
      <c r="R69" s="1024"/>
      <c r="S69" s="1024"/>
      <c r="T69" s="1024"/>
      <c r="U69" s="1024"/>
      <c r="V69" s="1024">
        <v>2144</v>
      </c>
      <c r="W69" s="1024"/>
      <c r="X69" s="1024"/>
      <c r="Y69" s="1024"/>
      <c r="Z69" s="1024"/>
      <c r="AA69" s="1024">
        <f>Q69-V69</f>
        <v>41</v>
      </c>
      <c r="AB69" s="1024"/>
      <c r="AC69" s="1024"/>
      <c r="AD69" s="1024"/>
      <c r="AE69" s="1024"/>
      <c r="AF69" s="1024">
        <v>24</v>
      </c>
      <c r="AG69" s="1024"/>
      <c r="AH69" s="1024"/>
      <c r="AI69" s="1024"/>
      <c r="AJ69" s="1024"/>
      <c r="AK69" s="1024">
        <v>59</v>
      </c>
      <c r="AL69" s="1024"/>
      <c r="AM69" s="1024"/>
      <c r="AN69" s="1024"/>
      <c r="AO69" s="1024"/>
      <c r="AP69" s="1024">
        <v>432</v>
      </c>
      <c r="AQ69" s="1024"/>
      <c r="AR69" s="1024"/>
      <c r="AS69" s="1024"/>
      <c r="AT69" s="1024"/>
      <c r="AU69" s="1024">
        <v>50</v>
      </c>
      <c r="AV69" s="1024"/>
      <c r="AW69" s="1024"/>
      <c r="AX69" s="1024"/>
      <c r="AY69" s="1024"/>
      <c r="AZ69" s="1025"/>
      <c r="BA69" s="1025"/>
      <c r="BB69" s="1025"/>
      <c r="BC69" s="1025"/>
      <c r="BD69" s="1026"/>
      <c r="BE69" s="264"/>
      <c r="BF69" s="264"/>
      <c r="BG69" s="264"/>
      <c r="BH69" s="264"/>
      <c r="BI69" s="264"/>
      <c r="BJ69" s="264"/>
      <c r="BK69" s="264"/>
      <c r="BL69" s="264"/>
      <c r="BM69" s="264"/>
      <c r="BN69" s="264"/>
      <c r="BO69" s="264"/>
      <c r="BP69" s="264"/>
      <c r="BQ69" s="261">
        <v>63</v>
      </c>
      <c r="BR69" s="266"/>
      <c r="BS69" s="1006"/>
      <c r="BT69" s="1007"/>
      <c r="BU69" s="1007"/>
      <c r="BV69" s="1007"/>
      <c r="BW69" s="1007"/>
      <c r="BX69" s="1007"/>
      <c r="BY69" s="1007"/>
      <c r="BZ69" s="1007"/>
      <c r="CA69" s="1007"/>
      <c r="CB69" s="1007"/>
      <c r="CC69" s="1007"/>
      <c r="CD69" s="1007"/>
      <c r="CE69" s="1007"/>
      <c r="CF69" s="1007"/>
      <c r="CG69" s="1008"/>
      <c r="CH69" s="1009"/>
      <c r="CI69" s="1010"/>
      <c r="CJ69" s="1010"/>
      <c r="CK69" s="1010"/>
      <c r="CL69" s="1011"/>
      <c r="CM69" s="1009"/>
      <c r="CN69" s="1010"/>
      <c r="CO69" s="1010"/>
      <c r="CP69" s="1010"/>
      <c r="CQ69" s="1011"/>
      <c r="CR69" s="1009"/>
      <c r="CS69" s="1010"/>
      <c r="CT69" s="1010"/>
      <c r="CU69" s="1010"/>
      <c r="CV69" s="1011"/>
      <c r="CW69" s="1009"/>
      <c r="CX69" s="1010"/>
      <c r="CY69" s="1010"/>
      <c r="CZ69" s="1010"/>
      <c r="DA69" s="1011"/>
      <c r="DB69" s="1009"/>
      <c r="DC69" s="1010"/>
      <c r="DD69" s="1010"/>
      <c r="DE69" s="1010"/>
      <c r="DF69" s="1011"/>
      <c r="DG69" s="1009"/>
      <c r="DH69" s="1010"/>
      <c r="DI69" s="1010"/>
      <c r="DJ69" s="1010"/>
      <c r="DK69" s="1011"/>
      <c r="DL69" s="1009"/>
      <c r="DM69" s="1010"/>
      <c r="DN69" s="1010"/>
      <c r="DO69" s="1010"/>
      <c r="DP69" s="1011"/>
      <c r="DQ69" s="1009"/>
      <c r="DR69" s="1010"/>
      <c r="DS69" s="1010"/>
      <c r="DT69" s="1010"/>
      <c r="DU69" s="1011"/>
      <c r="DV69" s="994"/>
      <c r="DW69" s="995"/>
      <c r="DX69" s="995"/>
      <c r="DY69" s="995"/>
      <c r="DZ69" s="996"/>
      <c r="EA69" s="245"/>
    </row>
    <row r="70" spans="1:131" s="246" customFormat="1" ht="26.25" customHeight="1" x14ac:dyDescent="0.15">
      <c r="A70" s="260">
        <v>3</v>
      </c>
      <c r="B70" s="1027" t="s">
        <v>594</v>
      </c>
      <c r="C70" s="1028"/>
      <c r="D70" s="1028"/>
      <c r="E70" s="1028"/>
      <c r="F70" s="1028"/>
      <c r="G70" s="1028"/>
      <c r="H70" s="1028"/>
      <c r="I70" s="1028"/>
      <c r="J70" s="1028"/>
      <c r="K70" s="1028"/>
      <c r="L70" s="1028"/>
      <c r="M70" s="1028"/>
      <c r="N70" s="1028"/>
      <c r="O70" s="1028"/>
      <c r="P70" s="1029"/>
      <c r="Q70" s="1030">
        <v>18648</v>
      </c>
      <c r="R70" s="1024"/>
      <c r="S70" s="1024"/>
      <c r="T70" s="1024"/>
      <c r="U70" s="1024"/>
      <c r="V70" s="1024">
        <v>18064</v>
      </c>
      <c r="W70" s="1024"/>
      <c r="X70" s="1024"/>
      <c r="Y70" s="1024"/>
      <c r="Z70" s="1024"/>
      <c r="AA70" s="1024">
        <f>Q70-V70</f>
        <v>584</v>
      </c>
      <c r="AB70" s="1024"/>
      <c r="AC70" s="1024"/>
      <c r="AD70" s="1024"/>
      <c r="AE70" s="1024"/>
      <c r="AF70" s="1024">
        <v>584</v>
      </c>
      <c r="AG70" s="1024"/>
      <c r="AH70" s="1024"/>
      <c r="AI70" s="1024"/>
      <c r="AJ70" s="1024"/>
      <c r="AK70" s="1024" t="s">
        <v>528</v>
      </c>
      <c r="AL70" s="1024"/>
      <c r="AM70" s="1024"/>
      <c r="AN70" s="1024"/>
      <c r="AO70" s="1024"/>
      <c r="AP70" s="1024" t="s">
        <v>528</v>
      </c>
      <c r="AQ70" s="1024"/>
      <c r="AR70" s="1024"/>
      <c r="AS70" s="1024"/>
      <c r="AT70" s="1024"/>
      <c r="AU70" s="1024" t="s">
        <v>528</v>
      </c>
      <c r="AV70" s="1024"/>
      <c r="AW70" s="1024"/>
      <c r="AX70" s="1024"/>
      <c r="AY70" s="1024"/>
      <c r="AZ70" s="1025"/>
      <c r="BA70" s="1025"/>
      <c r="BB70" s="1025"/>
      <c r="BC70" s="1025"/>
      <c r="BD70" s="1026"/>
      <c r="BE70" s="264"/>
      <c r="BF70" s="264"/>
      <c r="BG70" s="264"/>
      <c r="BH70" s="264"/>
      <c r="BI70" s="264"/>
      <c r="BJ70" s="264"/>
      <c r="BK70" s="264"/>
      <c r="BL70" s="264"/>
      <c r="BM70" s="264"/>
      <c r="BN70" s="264"/>
      <c r="BO70" s="264"/>
      <c r="BP70" s="264"/>
      <c r="BQ70" s="261">
        <v>64</v>
      </c>
      <c r="BR70" s="266"/>
      <c r="BS70" s="1006"/>
      <c r="BT70" s="1007"/>
      <c r="BU70" s="1007"/>
      <c r="BV70" s="1007"/>
      <c r="BW70" s="1007"/>
      <c r="BX70" s="1007"/>
      <c r="BY70" s="1007"/>
      <c r="BZ70" s="1007"/>
      <c r="CA70" s="1007"/>
      <c r="CB70" s="1007"/>
      <c r="CC70" s="1007"/>
      <c r="CD70" s="1007"/>
      <c r="CE70" s="1007"/>
      <c r="CF70" s="1007"/>
      <c r="CG70" s="1008"/>
      <c r="CH70" s="1009"/>
      <c r="CI70" s="1010"/>
      <c r="CJ70" s="1010"/>
      <c r="CK70" s="1010"/>
      <c r="CL70" s="1011"/>
      <c r="CM70" s="1009"/>
      <c r="CN70" s="1010"/>
      <c r="CO70" s="1010"/>
      <c r="CP70" s="1010"/>
      <c r="CQ70" s="1011"/>
      <c r="CR70" s="1009"/>
      <c r="CS70" s="1010"/>
      <c r="CT70" s="1010"/>
      <c r="CU70" s="1010"/>
      <c r="CV70" s="1011"/>
      <c r="CW70" s="1009"/>
      <c r="CX70" s="1010"/>
      <c r="CY70" s="1010"/>
      <c r="CZ70" s="1010"/>
      <c r="DA70" s="1011"/>
      <c r="DB70" s="1009"/>
      <c r="DC70" s="1010"/>
      <c r="DD70" s="1010"/>
      <c r="DE70" s="1010"/>
      <c r="DF70" s="1011"/>
      <c r="DG70" s="1009"/>
      <c r="DH70" s="1010"/>
      <c r="DI70" s="1010"/>
      <c r="DJ70" s="1010"/>
      <c r="DK70" s="1011"/>
      <c r="DL70" s="1009"/>
      <c r="DM70" s="1010"/>
      <c r="DN70" s="1010"/>
      <c r="DO70" s="1010"/>
      <c r="DP70" s="1011"/>
      <c r="DQ70" s="1009"/>
      <c r="DR70" s="1010"/>
      <c r="DS70" s="1010"/>
      <c r="DT70" s="1010"/>
      <c r="DU70" s="1011"/>
      <c r="DV70" s="994"/>
      <c r="DW70" s="995"/>
      <c r="DX70" s="995"/>
      <c r="DY70" s="995"/>
      <c r="DZ70" s="996"/>
      <c r="EA70" s="245"/>
    </row>
    <row r="71" spans="1:131" s="246" customFormat="1" ht="26.25" customHeight="1" x14ac:dyDescent="0.15">
      <c r="A71" s="260">
        <v>4</v>
      </c>
      <c r="B71" s="1027" t="s">
        <v>595</v>
      </c>
      <c r="C71" s="1028"/>
      <c r="D71" s="1028"/>
      <c r="E71" s="1028"/>
      <c r="F71" s="1028"/>
      <c r="G71" s="1028"/>
      <c r="H71" s="1028"/>
      <c r="I71" s="1028"/>
      <c r="J71" s="1028"/>
      <c r="K71" s="1028"/>
      <c r="L71" s="1028"/>
      <c r="M71" s="1028"/>
      <c r="N71" s="1028"/>
      <c r="O71" s="1028"/>
      <c r="P71" s="1029"/>
      <c r="Q71" s="1030">
        <v>1811</v>
      </c>
      <c r="R71" s="1024"/>
      <c r="S71" s="1024"/>
      <c r="T71" s="1024"/>
      <c r="U71" s="1024"/>
      <c r="V71" s="1024">
        <v>1808</v>
      </c>
      <c r="W71" s="1024"/>
      <c r="X71" s="1024"/>
      <c r="Y71" s="1024"/>
      <c r="Z71" s="1024"/>
      <c r="AA71" s="1024">
        <f>Q71-V71</f>
        <v>3</v>
      </c>
      <c r="AB71" s="1024"/>
      <c r="AC71" s="1024"/>
      <c r="AD71" s="1024"/>
      <c r="AE71" s="1024"/>
      <c r="AF71" s="1024">
        <v>3</v>
      </c>
      <c r="AG71" s="1024"/>
      <c r="AH71" s="1024"/>
      <c r="AI71" s="1024"/>
      <c r="AJ71" s="1024"/>
      <c r="AK71" s="1024" t="s">
        <v>528</v>
      </c>
      <c r="AL71" s="1024"/>
      <c r="AM71" s="1024"/>
      <c r="AN71" s="1024"/>
      <c r="AO71" s="1024"/>
      <c r="AP71" s="1024" t="s">
        <v>528</v>
      </c>
      <c r="AQ71" s="1024"/>
      <c r="AR71" s="1024"/>
      <c r="AS71" s="1024"/>
      <c r="AT71" s="1024"/>
      <c r="AU71" s="1024" t="s">
        <v>528</v>
      </c>
      <c r="AV71" s="1024"/>
      <c r="AW71" s="1024"/>
      <c r="AX71" s="1024"/>
      <c r="AY71" s="1024"/>
      <c r="AZ71" s="1025"/>
      <c r="BA71" s="1025"/>
      <c r="BB71" s="1025"/>
      <c r="BC71" s="1025"/>
      <c r="BD71" s="1026"/>
      <c r="BE71" s="264"/>
      <c r="BF71" s="264"/>
      <c r="BG71" s="264"/>
      <c r="BH71" s="264"/>
      <c r="BI71" s="264"/>
      <c r="BJ71" s="264"/>
      <c r="BK71" s="264"/>
      <c r="BL71" s="264"/>
      <c r="BM71" s="264"/>
      <c r="BN71" s="264"/>
      <c r="BO71" s="264"/>
      <c r="BP71" s="264"/>
      <c r="BQ71" s="261">
        <v>65</v>
      </c>
      <c r="BR71" s="266"/>
      <c r="BS71" s="1006"/>
      <c r="BT71" s="1007"/>
      <c r="BU71" s="1007"/>
      <c r="BV71" s="1007"/>
      <c r="BW71" s="1007"/>
      <c r="BX71" s="1007"/>
      <c r="BY71" s="1007"/>
      <c r="BZ71" s="1007"/>
      <c r="CA71" s="1007"/>
      <c r="CB71" s="1007"/>
      <c r="CC71" s="1007"/>
      <c r="CD71" s="1007"/>
      <c r="CE71" s="1007"/>
      <c r="CF71" s="1007"/>
      <c r="CG71" s="1008"/>
      <c r="CH71" s="1009"/>
      <c r="CI71" s="1010"/>
      <c r="CJ71" s="1010"/>
      <c r="CK71" s="1010"/>
      <c r="CL71" s="1011"/>
      <c r="CM71" s="1009"/>
      <c r="CN71" s="1010"/>
      <c r="CO71" s="1010"/>
      <c r="CP71" s="1010"/>
      <c r="CQ71" s="1011"/>
      <c r="CR71" s="1009"/>
      <c r="CS71" s="1010"/>
      <c r="CT71" s="1010"/>
      <c r="CU71" s="1010"/>
      <c r="CV71" s="1011"/>
      <c r="CW71" s="1009"/>
      <c r="CX71" s="1010"/>
      <c r="CY71" s="1010"/>
      <c r="CZ71" s="1010"/>
      <c r="DA71" s="1011"/>
      <c r="DB71" s="1009"/>
      <c r="DC71" s="1010"/>
      <c r="DD71" s="1010"/>
      <c r="DE71" s="1010"/>
      <c r="DF71" s="1011"/>
      <c r="DG71" s="1009"/>
      <c r="DH71" s="1010"/>
      <c r="DI71" s="1010"/>
      <c r="DJ71" s="1010"/>
      <c r="DK71" s="1011"/>
      <c r="DL71" s="1009"/>
      <c r="DM71" s="1010"/>
      <c r="DN71" s="1010"/>
      <c r="DO71" s="1010"/>
      <c r="DP71" s="1011"/>
      <c r="DQ71" s="1009"/>
      <c r="DR71" s="1010"/>
      <c r="DS71" s="1010"/>
      <c r="DT71" s="1010"/>
      <c r="DU71" s="1011"/>
      <c r="DV71" s="994"/>
      <c r="DW71" s="995"/>
      <c r="DX71" s="995"/>
      <c r="DY71" s="995"/>
      <c r="DZ71" s="996"/>
      <c r="EA71" s="245"/>
    </row>
    <row r="72" spans="1:131" s="246" customFormat="1" ht="26.25" customHeight="1" x14ac:dyDescent="0.15">
      <c r="A72" s="260">
        <v>5</v>
      </c>
      <c r="B72" s="1027" t="s">
        <v>596</v>
      </c>
      <c r="C72" s="1028"/>
      <c r="D72" s="1028"/>
      <c r="E72" s="1028"/>
      <c r="F72" s="1028"/>
      <c r="G72" s="1028"/>
      <c r="H72" s="1028"/>
      <c r="I72" s="1028"/>
      <c r="J72" s="1028"/>
      <c r="K72" s="1028"/>
      <c r="L72" s="1028"/>
      <c r="M72" s="1028"/>
      <c r="N72" s="1028"/>
      <c r="O72" s="1028"/>
      <c r="P72" s="1029"/>
      <c r="Q72" s="1030">
        <v>41</v>
      </c>
      <c r="R72" s="1024"/>
      <c r="S72" s="1024"/>
      <c r="T72" s="1024"/>
      <c r="U72" s="1024"/>
      <c r="V72" s="1024">
        <v>40</v>
      </c>
      <c r="W72" s="1024"/>
      <c r="X72" s="1024"/>
      <c r="Y72" s="1024"/>
      <c r="Z72" s="1024"/>
      <c r="AA72" s="1024">
        <v>1</v>
      </c>
      <c r="AB72" s="1024"/>
      <c r="AC72" s="1024"/>
      <c r="AD72" s="1024"/>
      <c r="AE72" s="1024"/>
      <c r="AF72" s="1024">
        <v>1</v>
      </c>
      <c r="AG72" s="1024"/>
      <c r="AH72" s="1024"/>
      <c r="AI72" s="1024"/>
      <c r="AJ72" s="1024"/>
      <c r="AK72" s="1024">
        <v>39</v>
      </c>
      <c r="AL72" s="1024"/>
      <c r="AM72" s="1024"/>
      <c r="AN72" s="1024"/>
      <c r="AO72" s="1024"/>
      <c r="AP72" s="1024">
        <v>345</v>
      </c>
      <c r="AQ72" s="1024"/>
      <c r="AR72" s="1024"/>
      <c r="AS72" s="1024"/>
      <c r="AT72" s="1024"/>
      <c r="AU72" s="1024" t="s">
        <v>528</v>
      </c>
      <c r="AV72" s="1024"/>
      <c r="AW72" s="1024"/>
      <c r="AX72" s="1024"/>
      <c r="AY72" s="1024"/>
      <c r="AZ72" s="1025"/>
      <c r="BA72" s="1025"/>
      <c r="BB72" s="1025"/>
      <c r="BC72" s="1025"/>
      <c r="BD72" s="1026"/>
      <c r="BE72" s="264"/>
      <c r="BF72" s="264"/>
      <c r="BG72" s="264"/>
      <c r="BH72" s="264"/>
      <c r="BI72" s="264"/>
      <c r="BJ72" s="264"/>
      <c r="BK72" s="264"/>
      <c r="BL72" s="264"/>
      <c r="BM72" s="264"/>
      <c r="BN72" s="264"/>
      <c r="BO72" s="264"/>
      <c r="BP72" s="264"/>
      <c r="BQ72" s="261">
        <v>66</v>
      </c>
      <c r="BR72" s="266"/>
      <c r="BS72" s="1006"/>
      <c r="BT72" s="1007"/>
      <c r="BU72" s="1007"/>
      <c r="BV72" s="1007"/>
      <c r="BW72" s="1007"/>
      <c r="BX72" s="1007"/>
      <c r="BY72" s="1007"/>
      <c r="BZ72" s="1007"/>
      <c r="CA72" s="1007"/>
      <c r="CB72" s="1007"/>
      <c r="CC72" s="1007"/>
      <c r="CD72" s="1007"/>
      <c r="CE72" s="1007"/>
      <c r="CF72" s="1007"/>
      <c r="CG72" s="1008"/>
      <c r="CH72" s="1009"/>
      <c r="CI72" s="1010"/>
      <c r="CJ72" s="1010"/>
      <c r="CK72" s="1010"/>
      <c r="CL72" s="1011"/>
      <c r="CM72" s="1009"/>
      <c r="CN72" s="1010"/>
      <c r="CO72" s="1010"/>
      <c r="CP72" s="1010"/>
      <c r="CQ72" s="1011"/>
      <c r="CR72" s="1009"/>
      <c r="CS72" s="1010"/>
      <c r="CT72" s="1010"/>
      <c r="CU72" s="1010"/>
      <c r="CV72" s="1011"/>
      <c r="CW72" s="1009"/>
      <c r="CX72" s="1010"/>
      <c r="CY72" s="1010"/>
      <c r="CZ72" s="1010"/>
      <c r="DA72" s="1011"/>
      <c r="DB72" s="1009"/>
      <c r="DC72" s="1010"/>
      <c r="DD72" s="1010"/>
      <c r="DE72" s="1010"/>
      <c r="DF72" s="1011"/>
      <c r="DG72" s="1009"/>
      <c r="DH72" s="1010"/>
      <c r="DI72" s="1010"/>
      <c r="DJ72" s="1010"/>
      <c r="DK72" s="1011"/>
      <c r="DL72" s="1009"/>
      <c r="DM72" s="1010"/>
      <c r="DN72" s="1010"/>
      <c r="DO72" s="1010"/>
      <c r="DP72" s="1011"/>
      <c r="DQ72" s="1009"/>
      <c r="DR72" s="1010"/>
      <c r="DS72" s="1010"/>
      <c r="DT72" s="1010"/>
      <c r="DU72" s="1011"/>
      <c r="DV72" s="994"/>
      <c r="DW72" s="995"/>
      <c r="DX72" s="995"/>
      <c r="DY72" s="995"/>
      <c r="DZ72" s="996"/>
      <c r="EA72" s="245"/>
    </row>
    <row r="73" spans="1:131" s="246" customFormat="1" ht="26.25" customHeight="1" x14ac:dyDescent="0.15">
      <c r="A73" s="260">
        <v>6</v>
      </c>
      <c r="B73" s="1027" t="s">
        <v>597</v>
      </c>
      <c r="C73" s="1028"/>
      <c r="D73" s="1028"/>
      <c r="E73" s="1028"/>
      <c r="F73" s="1028"/>
      <c r="G73" s="1028"/>
      <c r="H73" s="1028"/>
      <c r="I73" s="1028"/>
      <c r="J73" s="1028"/>
      <c r="K73" s="1028"/>
      <c r="L73" s="1028"/>
      <c r="M73" s="1028"/>
      <c r="N73" s="1028"/>
      <c r="O73" s="1028"/>
      <c r="P73" s="1029"/>
      <c r="Q73" s="1030">
        <v>446</v>
      </c>
      <c r="R73" s="1024"/>
      <c r="S73" s="1024"/>
      <c r="T73" s="1024"/>
      <c r="U73" s="1024"/>
      <c r="V73" s="1024">
        <v>354</v>
      </c>
      <c r="W73" s="1024"/>
      <c r="X73" s="1024"/>
      <c r="Y73" s="1024"/>
      <c r="Z73" s="1024"/>
      <c r="AA73" s="1024">
        <f>Q73-V73</f>
        <v>92</v>
      </c>
      <c r="AB73" s="1024"/>
      <c r="AC73" s="1024"/>
      <c r="AD73" s="1024"/>
      <c r="AE73" s="1024"/>
      <c r="AF73" s="1024">
        <v>-97</v>
      </c>
      <c r="AG73" s="1024"/>
      <c r="AH73" s="1024"/>
      <c r="AI73" s="1024"/>
      <c r="AJ73" s="1024"/>
      <c r="AK73" s="1024">
        <v>329</v>
      </c>
      <c r="AL73" s="1024"/>
      <c r="AM73" s="1024"/>
      <c r="AN73" s="1024"/>
      <c r="AO73" s="1024"/>
      <c r="AP73" s="1024">
        <v>2546</v>
      </c>
      <c r="AQ73" s="1024"/>
      <c r="AR73" s="1024"/>
      <c r="AS73" s="1024"/>
      <c r="AT73" s="1024"/>
      <c r="AU73" s="1024">
        <v>76</v>
      </c>
      <c r="AV73" s="1024"/>
      <c r="AW73" s="1024"/>
      <c r="AX73" s="1024"/>
      <c r="AY73" s="1024"/>
      <c r="AZ73" s="1025"/>
      <c r="BA73" s="1025"/>
      <c r="BB73" s="1025"/>
      <c r="BC73" s="1025"/>
      <c r="BD73" s="1026"/>
      <c r="BE73" s="264"/>
      <c r="BF73" s="264"/>
      <c r="BG73" s="264"/>
      <c r="BH73" s="264"/>
      <c r="BI73" s="264"/>
      <c r="BJ73" s="264"/>
      <c r="BK73" s="264"/>
      <c r="BL73" s="264"/>
      <c r="BM73" s="264"/>
      <c r="BN73" s="264"/>
      <c r="BO73" s="264"/>
      <c r="BP73" s="264"/>
      <c r="BQ73" s="261">
        <v>67</v>
      </c>
      <c r="BR73" s="266"/>
      <c r="BS73" s="1006"/>
      <c r="BT73" s="1007"/>
      <c r="BU73" s="1007"/>
      <c r="BV73" s="1007"/>
      <c r="BW73" s="1007"/>
      <c r="BX73" s="1007"/>
      <c r="BY73" s="1007"/>
      <c r="BZ73" s="1007"/>
      <c r="CA73" s="1007"/>
      <c r="CB73" s="1007"/>
      <c r="CC73" s="1007"/>
      <c r="CD73" s="1007"/>
      <c r="CE73" s="1007"/>
      <c r="CF73" s="1007"/>
      <c r="CG73" s="1008"/>
      <c r="CH73" s="1009"/>
      <c r="CI73" s="1010"/>
      <c r="CJ73" s="1010"/>
      <c r="CK73" s="1010"/>
      <c r="CL73" s="1011"/>
      <c r="CM73" s="1009"/>
      <c r="CN73" s="1010"/>
      <c r="CO73" s="1010"/>
      <c r="CP73" s="1010"/>
      <c r="CQ73" s="1011"/>
      <c r="CR73" s="1009"/>
      <c r="CS73" s="1010"/>
      <c r="CT73" s="1010"/>
      <c r="CU73" s="1010"/>
      <c r="CV73" s="1011"/>
      <c r="CW73" s="1009"/>
      <c r="CX73" s="1010"/>
      <c r="CY73" s="1010"/>
      <c r="CZ73" s="1010"/>
      <c r="DA73" s="1011"/>
      <c r="DB73" s="1009"/>
      <c r="DC73" s="1010"/>
      <c r="DD73" s="1010"/>
      <c r="DE73" s="1010"/>
      <c r="DF73" s="1011"/>
      <c r="DG73" s="1009"/>
      <c r="DH73" s="1010"/>
      <c r="DI73" s="1010"/>
      <c r="DJ73" s="1010"/>
      <c r="DK73" s="1011"/>
      <c r="DL73" s="1009"/>
      <c r="DM73" s="1010"/>
      <c r="DN73" s="1010"/>
      <c r="DO73" s="1010"/>
      <c r="DP73" s="1011"/>
      <c r="DQ73" s="1009"/>
      <c r="DR73" s="1010"/>
      <c r="DS73" s="1010"/>
      <c r="DT73" s="1010"/>
      <c r="DU73" s="1011"/>
      <c r="DV73" s="994"/>
      <c r="DW73" s="995"/>
      <c r="DX73" s="995"/>
      <c r="DY73" s="995"/>
      <c r="DZ73" s="996"/>
      <c r="EA73" s="245"/>
    </row>
    <row r="74" spans="1:131" s="246" customFormat="1" ht="26.25" customHeight="1" x14ac:dyDescent="0.15">
      <c r="A74" s="260">
        <v>7</v>
      </c>
      <c r="B74" s="1027" t="s">
        <v>598</v>
      </c>
      <c r="C74" s="1028"/>
      <c r="D74" s="1028"/>
      <c r="E74" s="1028"/>
      <c r="F74" s="1028"/>
      <c r="G74" s="1028"/>
      <c r="H74" s="1028"/>
      <c r="I74" s="1028"/>
      <c r="J74" s="1028"/>
      <c r="K74" s="1028"/>
      <c r="L74" s="1028"/>
      <c r="M74" s="1028"/>
      <c r="N74" s="1028"/>
      <c r="O74" s="1028"/>
      <c r="P74" s="1029"/>
      <c r="Q74" s="1030">
        <v>5951</v>
      </c>
      <c r="R74" s="1024"/>
      <c r="S74" s="1024"/>
      <c r="T74" s="1024"/>
      <c r="U74" s="1024"/>
      <c r="V74" s="1024">
        <v>5935</v>
      </c>
      <c r="W74" s="1024"/>
      <c r="X74" s="1024"/>
      <c r="Y74" s="1024"/>
      <c r="Z74" s="1024"/>
      <c r="AA74" s="1024">
        <f>Q74-V74</f>
        <v>16</v>
      </c>
      <c r="AB74" s="1024"/>
      <c r="AC74" s="1024"/>
      <c r="AD74" s="1024"/>
      <c r="AE74" s="1024"/>
      <c r="AF74" s="1024">
        <v>1480</v>
      </c>
      <c r="AG74" s="1024"/>
      <c r="AH74" s="1024"/>
      <c r="AI74" s="1024"/>
      <c r="AJ74" s="1024"/>
      <c r="AK74" s="1024" t="s">
        <v>528</v>
      </c>
      <c r="AL74" s="1024"/>
      <c r="AM74" s="1024"/>
      <c r="AN74" s="1024"/>
      <c r="AO74" s="1024"/>
      <c r="AP74" s="1024">
        <v>5274</v>
      </c>
      <c r="AQ74" s="1024"/>
      <c r="AR74" s="1024"/>
      <c r="AS74" s="1024"/>
      <c r="AT74" s="1024"/>
      <c r="AU74" s="1024">
        <v>85</v>
      </c>
      <c r="AV74" s="1024"/>
      <c r="AW74" s="1024"/>
      <c r="AX74" s="1024"/>
      <c r="AY74" s="1024"/>
      <c r="AZ74" s="1025"/>
      <c r="BA74" s="1025"/>
      <c r="BB74" s="1025"/>
      <c r="BC74" s="1025"/>
      <c r="BD74" s="1026"/>
      <c r="BE74" s="264"/>
      <c r="BF74" s="264"/>
      <c r="BG74" s="264"/>
      <c r="BH74" s="264"/>
      <c r="BI74" s="264"/>
      <c r="BJ74" s="264"/>
      <c r="BK74" s="264"/>
      <c r="BL74" s="264"/>
      <c r="BM74" s="264"/>
      <c r="BN74" s="264"/>
      <c r="BO74" s="264"/>
      <c r="BP74" s="264"/>
      <c r="BQ74" s="261">
        <v>68</v>
      </c>
      <c r="BR74" s="266"/>
      <c r="BS74" s="1006"/>
      <c r="BT74" s="1007"/>
      <c r="BU74" s="1007"/>
      <c r="BV74" s="1007"/>
      <c r="BW74" s="1007"/>
      <c r="BX74" s="1007"/>
      <c r="BY74" s="1007"/>
      <c r="BZ74" s="1007"/>
      <c r="CA74" s="1007"/>
      <c r="CB74" s="1007"/>
      <c r="CC74" s="1007"/>
      <c r="CD74" s="1007"/>
      <c r="CE74" s="1007"/>
      <c r="CF74" s="1007"/>
      <c r="CG74" s="1008"/>
      <c r="CH74" s="1009"/>
      <c r="CI74" s="1010"/>
      <c r="CJ74" s="1010"/>
      <c r="CK74" s="1010"/>
      <c r="CL74" s="1011"/>
      <c r="CM74" s="1009"/>
      <c r="CN74" s="1010"/>
      <c r="CO74" s="1010"/>
      <c r="CP74" s="1010"/>
      <c r="CQ74" s="1011"/>
      <c r="CR74" s="1009"/>
      <c r="CS74" s="1010"/>
      <c r="CT74" s="1010"/>
      <c r="CU74" s="1010"/>
      <c r="CV74" s="1011"/>
      <c r="CW74" s="1009"/>
      <c r="CX74" s="1010"/>
      <c r="CY74" s="1010"/>
      <c r="CZ74" s="1010"/>
      <c r="DA74" s="1011"/>
      <c r="DB74" s="1009"/>
      <c r="DC74" s="1010"/>
      <c r="DD74" s="1010"/>
      <c r="DE74" s="1010"/>
      <c r="DF74" s="1011"/>
      <c r="DG74" s="1009"/>
      <c r="DH74" s="1010"/>
      <c r="DI74" s="1010"/>
      <c r="DJ74" s="1010"/>
      <c r="DK74" s="1011"/>
      <c r="DL74" s="1009"/>
      <c r="DM74" s="1010"/>
      <c r="DN74" s="1010"/>
      <c r="DO74" s="1010"/>
      <c r="DP74" s="1011"/>
      <c r="DQ74" s="1009"/>
      <c r="DR74" s="1010"/>
      <c r="DS74" s="1010"/>
      <c r="DT74" s="1010"/>
      <c r="DU74" s="1011"/>
      <c r="DV74" s="994"/>
      <c r="DW74" s="995"/>
      <c r="DX74" s="995"/>
      <c r="DY74" s="995"/>
      <c r="DZ74" s="996"/>
      <c r="EA74" s="245"/>
    </row>
    <row r="75" spans="1:131" s="246" customFormat="1" ht="26.25" customHeight="1" x14ac:dyDescent="0.15">
      <c r="A75" s="260">
        <v>8</v>
      </c>
      <c r="B75" s="1027" t="s">
        <v>599</v>
      </c>
      <c r="C75" s="1028"/>
      <c r="D75" s="1028"/>
      <c r="E75" s="1028"/>
      <c r="F75" s="1028"/>
      <c r="G75" s="1028"/>
      <c r="H75" s="1028"/>
      <c r="I75" s="1028"/>
      <c r="J75" s="1028"/>
      <c r="K75" s="1028"/>
      <c r="L75" s="1028"/>
      <c r="M75" s="1028"/>
      <c r="N75" s="1028"/>
      <c r="O75" s="1028"/>
      <c r="P75" s="1029"/>
      <c r="Q75" s="1034">
        <v>8794</v>
      </c>
      <c r="R75" s="1032"/>
      <c r="S75" s="1032"/>
      <c r="T75" s="1032"/>
      <c r="U75" s="1033"/>
      <c r="V75" s="1031">
        <v>8256</v>
      </c>
      <c r="W75" s="1032"/>
      <c r="X75" s="1032"/>
      <c r="Y75" s="1032"/>
      <c r="Z75" s="1033"/>
      <c r="AA75" s="1031">
        <f>Q75-V75</f>
        <v>538</v>
      </c>
      <c r="AB75" s="1032"/>
      <c r="AC75" s="1032"/>
      <c r="AD75" s="1032"/>
      <c r="AE75" s="1033"/>
      <c r="AF75" s="1031">
        <v>538</v>
      </c>
      <c r="AG75" s="1032"/>
      <c r="AH75" s="1032"/>
      <c r="AI75" s="1032"/>
      <c r="AJ75" s="1033"/>
      <c r="AK75" s="1031">
        <v>1022</v>
      </c>
      <c r="AL75" s="1032"/>
      <c r="AM75" s="1032"/>
      <c r="AN75" s="1032"/>
      <c r="AO75" s="1033"/>
      <c r="AP75" s="1031" t="s">
        <v>528</v>
      </c>
      <c r="AQ75" s="1032"/>
      <c r="AR75" s="1032"/>
      <c r="AS75" s="1032"/>
      <c r="AT75" s="1033"/>
      <c r="AU75" s="1031" t="s">
        <v>528</v>
      </c>
      <c r="AV75" s="1032"/>
      <c r="AW75" s="1032"/>
      <c r="AX75" s="1032"/>
      <c r="AY75" s="1033"/>
      <c r="AZ75" s="1025"/>
      <c r="BA75" s="1025"/>
      <c r="BB75" s="1025"/>
      <c r="BC75" s="1025"/>
      <c r="BD75" s="1026"/>
      <c r="BE75" s="264"/>
      <c r="BF75" s="264"/>
      <c r="BG75" s="264"/>
      <c r="BH75" s="264"/>
      <c r="BI75" s="264"/>
      <c r="BJ75" s="264"/>
      <c r="BK75" s="264"/>
      <c r="BL75" s="264"/>
      <c r="BM75" s="264"/>
      <c r="BN75" s="264"/>
      <c r="BO75" s="264"/>
      <c r="BP75" s="264"/>
      <c r="BQ75" s="261">
        <v>69</v>
      </c>
      <c r="BR75" s="266"/>
      <c r="BS75" s="1006"/>
      <c r="BT75" s="1007"/>
      <c r="BU75" s="1007"/>
      <c r="BV75" s="1007"/>
      <c r="BW75" s="1007"/>
      <c r="BX75" s="1007"/>
      <c r="BY75" s="1007"/>
      <c r="BZ75" s="1007"/>
      <c r="CA75" s="1007"/>
      <c r="CB75" s="1007"/>
      <c r="CC75" s="1007"/>
      <c r="CD75" s="1007"/>
      <c r="CE75" s="1007"/>
      <c r="CF75" s="1007"/>
      <c r="CG75" s="1008"/>
      <c r="CH75" s="1009"/>
      <c r="CI75" s="1010"/>
      <c r="CJ75" s="1010"/>
      <c r="CK75" s="1010"/>
      <c r="CL75" s="1011"/>
      <c r="CM75" s="1009"/>
      <c r="CN75" s="1010"/>
      <c r="CO75" s="1010"/>
      <c r="CP75" s="1010"/>
      <c r="CQ75" s="1011"/>
      <c r="CR75" s="1009"/>
      <c r="CS75" s="1010"/>
      <c r="CT75" s="1010"/>
      <c r="CU75" s="1010"/>
      <c r="CV75" s="1011"/>
      <c r="CW75" s="1009"/>
      <c r="CX75" s="1010"/>
      <c r="CY75" s="1010"/>
      <c r="CZ75" s="1010"/>
      <c r="DA75" s="1011"/>
      <c r="DB75" s="1009"/>
      <c r="DC75" s="1010"/>
      <c r="DD75" s="1010"/>
      <c r="DE75" s="1010"/>
      <c r="DF75" s="1011"/>
      <c r="DG75" s="1009"/>
      <c r="DH75" s="1010"/>
      <c r="DI75" s="1010"/>
      <c r="DJ75" s="1010"/>
      <c r="DK75" s="1011"/>
      <c r="DL75" s="1009"/>
      <c r="DM75" s="1010"/>
      <c r="DN75" s="1010"/>
      <c r="DO75" s="1010"/>
      <c r="DP75" s="1011"/>
      <c r="DQ75" s="1009"/>
      <c r="DR75" s="1010"/>
      <c r="DS75" s="1010"/>
      <c r="DT75" s="1010"/>
      <c r="DU75" s="1011"/>
      <c r="DV75" s="994"/>
      <c r="DW75" s="995"/>
      <c r="DX75" s="995"/>
      <c r="DY75" s="995"/>
      <c r="DZ75" s="996"/>
      <c r="EA75" s="245"/>
    </row>
    <row r="76" spans="1:131" s="246" customFormat="1" ht="26.25" customHeight="1" x14ac:dyDescent="0.15">
      <c r="A76" s="260">
        <v>9</v>
      </c>
      <c r="B76" s="1027" t="s">
        <v>600</v>
      </c>
      <c r="C76" s="1028"/>
      <c r="D76" s="1028"/>
      <c r="E76" s="1028"/>
      <c r="F76" s="1028"/>
      <c r="G76" s="1028"/>
      <c r="H76" s="1028"/>
      <c r="I76" s="1028"/>
      <c r="J76" s="1028"/>
      <c r="K76" s="1028"/>
      <c r="L76" s="1028"/>
      <c r="M76" s="1028"/>
      <c r="N76" s="1028"/>
      <c r="O76" s="1028"/>
      <c r="P76" s="1029"/>
      <c r="Q76" s="1034">
        <v>49</v>
      </c>
      <c r="R76" s="1032"/>
      <c r="S76" s="1032"/>
      <c r="T76" s="1032"/>
      <c r="U76" s="1033"/>
      <c r="V76" s="1031">
        <v>33</v>
      </c>
      <c r="W76" s="1032"/>
      <c r="X76" s="1032"/>
      <c r="Y76" s="1032"/>
      <c r="Z76" s="1033"/>
      <c r="AA76" s="1031">
        <f t="shared" ref="AA76:AA80" si="0">Q76-V76</f>
        <v>16</v>
      </c>
      <c r="AB76" s="1032"/>
      <c r="AC76" s="1032"/>
      <c r="AD76" s="1032"/>
      <c r="AE76" s="1033"/>
      <c r="AF76" s="1031">
        <v>16</v>
      </c>
      <c r="AG76" s="1032"/>
      <c r="AH76" s="1032"/>
      <c r="AI76" s="1032"/>
      <c r="AJ76" s="1033"/>
      <c r="AK76" s="1031" t="s">
        <v>528</v>
      </c>
      <c r="AL76" s="1032"/>
      <c r="AM76" s="1032"/>
      <c r="AN76" s="1032"/>
      <c r="AO76" s="1033"/>
      <c r="AP76" s="1031" t="s">
        <v>528</v>
      </c>
      <c r="AQ76" s="1032"/>
      <c r="AR76" s="1032"/>
      <c r="AS76" s="1032"/>
      <c r="AT76" s="1033"/>
      <c r="AU76" s="1031" t="s">
        <v>528</v>
      </c>
      <c r="AV76" s="1032"/>
      <c r="AW76" s="1032"/>
      <c r="AX76" s="1032"/>
      <c r="AY76" s="1033"/>
      <c r="AZ76" s="1025"/>
      <c r="BA76" s="1025"/>
      <c r="BB76" s="1025"/>
      <c r="BC76" s="1025"/>
      <c r="BD76" s="1026"/>
      <c r="BE76" s="264"/>
      <c r="BF76" s="264"/>
      <c r="BG76" s="264"/>
      <c r="BH76" s="264"/>
      <c r="BI76" s="264"/>
      <c r="BJ76" s="264"/>
      <c r="BK76" s="264"/>
      <c r="BL76" s="264"/>
      <c r="BM76" s="264"/>
      <c r="BN76" s="264"/>
      <c r="BO76" s="264"/>
      <c r="BP76" s="264"/>
      <c r="BQ76" s="261">
        <v>70</v>
      </c>
      <c r="BR76" s="266"/>
      <c r="BS76" s="1006"/>
      <c r="BT76" s="1007"/>
      <c r="BU76" s="1007"/>
      <c r="BV76" s="1007"/>
      <c r="BW76" s="1007"/>
      <c r="BX76" s="1007"/>
      <c r="BY76" s="1007"/>
      <c r="BZ76" s="1007"/>
      <c r="CA76" s="1007"/>
      <c r="CB76" s="1007"/>
      <c r="CC76" s="1007"/>
      <c r="CD76" s="1007"/>
      <c r="CE76" s="1007"/>
      <c r="CF76" s="1007"/>
      <c r="CG76" s="1008"/>
      <c r="CH76" s="1009"/>
      <c r="CI76" s="1010"/>
      <c r="CJ76" s="1010"/>
      <c r="CK76" s="1010"/>
      <c r="CL76" s="1011"/>
      <c r="CM76" s="1009"/>
      <c r="CN76" s="1010"/>
      <c r="CO76" s="1010"/>
      <c r="CP76" s="1010"/>
      <c r="CQ76" s="1011"/>
      <c r="CR76" s="1009"/>
      <c r="CS76" s="1010"/>
      <c r="CT76" s="1010"/>
      <c r="CU76" s="1010"/>
      <c r="CV76" s="1011"/>
      <c r="CW76" s="1009"/>
      <c r="CX76" s="1010"/>
      <c r="CY76" s="1010"/>
      <c r="CZ76" s="1010"/>
      <c r="DA76" s="1011"/>
      <c r="DB76" s="1009"/>
      <c r="DC76" s="1010"/>
      <c r="DD76" s="1010"/>
      <c r="DE76" s="1010"/>
      <c r="DF76" s="1011"/>
      <c r="DG76" s="1009"/>
      <c r="DH76" s="1010"/>
      <c r="DI76" s="1010"/>
      <c r="DJ76" s="1010"/>
      <c r="DK76" s="1011"/>
      <c r="DL76" s="1009"/>
      <c r="DM76" s="1010"/>
      <c r="DN76" s="1010"/>
      <c r="DO76" s="1010"/>
      <c r="DP76" s="1011"/>
      <c r="DQ76" s="1009"/>
      <c r="DR76" s="1010"/>
      <c r="DS76" s="1010"/>
      <c r="DT76" s="1010"/>
      <c r="DU76" s="1011"/>
      <c r="DV76" s="994"/>
      <c r="DW76" s="995"/>
      <c r="DX76" s="995"/>
      <c r="DY76" s="995"/>
      <c r="DZ76" s="996"/>
      <c r="EA76" s="245"/>
    </row>
    <row r="77" spans="1:131" s="246" customFormat="1" ht="26.25" customHeight="1" x14ac:dyDescent="0.15">
      <c r="A77" s="260">
        <v>10</v>
      </c>
      <c r="B77" s="1027" t="s">
        <v>601</v>
      </c>
      <c r="C77" s="1028"/>
      <c r="D77" s="1028"/>
      <c r="E77" s="1028"/>
      <c r="F77" s="1028"/>
      <c r="G77" s="1028"/>
      <c r="H77" s="1028"/>
      <c r="I77" s="1028"/>
      <c r="J77" s="1028"/>
      <c r="K77" s="1028"/>
      <c r="L77" s="1028"/>
      <c r="M77" s="1028"/>
      <c r="N77" s="1028"/>
      <c r="O77" s="1028"/>
      <c r="P77" s="1029"/>
      <c r="Q77" s="1034">
        <v>11</v>
      </c>
      <c r="R77" s="1032"/>
      <c r="S77" s="1032"/>
      <c r="T77" s="1032"/>
      <c r="U77" s="1033"/>
      <c r="V77" s="1031">
        <v>9</v>
      </c>
      <c r="W77" s="1032"/>
      <c r="X77" s="1032"/>
      <c r="Y77" s="1032"/>
      <c r="Z77" s="1033"/>
      <c r="AA77" s="1031">
        <f t="shared" si="0"/>
        <v>2</v>
      </c>
      <c r="AB77" s="1032"/>
      <c r="AC77" s="1032"/>
      <c r="AD77" s="1032"/>
      <c r="AE77" s="1033"/>
      <c r="AF77" s="1031">
        <v>2</v>
      </c>
      <c r="AG77" s="1032"/>
      <c r="AH77" s="1032"/>
      <c r="AI77" s="1032"/>
      <c r="AJ77" s="1033"/>
      <c r="AK77" s="1031" t="s">
        <v>528</v>
      </c>
      <c r="AL77" s="1032"/>
      <c r="AM77" s="1032"/>
      <c r="AN77" s="1032"/>
      <c r="AO77" s="1033"/>
      <c r="AP77" s="1031" t="s">
        <v>528</v>
      </c>
      <c r="AQ77" s="1032"/>
      <c r="AR77" s="1032"/>
      <c r="AS77" s="1032"/>
      <c r="AT77" s="1033"/>
      <c r="AU77" s="1031" t="s">
        <v>528</v>
      </c>
      <c r="AV77" s="1032"/>
      <c r="AW77" s="1032"/>
      <c r="AX77" s="1032"/>
      <c r="AY77" s="1033"/>
      <c r="AZ77" s="1025"/>
      <c r="BA77" s="1025"/>
      <c r="BB77" s="1025"/>
      <c r="BC77" s="1025"/>
      <c r="BD77" s="1026"/>
      <c r="BE77" s="264"/>
      <c r="BF77" s="264"/>
      <c r="BG77" s="264"/>
      <c r="BH77" s="264"/>
      <c r="BI77" s="264"/>
      <c r="BJ77" s="264"/>
      <c r="BK77" s="264"/>
      <c r="BL77" s="264"/>
      <c r="BM77" s="264"/>
      <c r="BN77" s="264"/>
      <c r="BO77" s="264"/>
      <c r="BP77" s="264"/>
      <c r="BQ77" s="261">
        <v>71</v>
      </c>
      <c r="BR77" s="266"/>
      <c r="BS77" s="1006"/>
      <c r="BT77" s="1007"/>
      <c r="BU77" s="1007"/>
      <c r="BV77" s="1007"/>
      <c r="BW77" s="1007"/>
      <c r="BX77" s="1007"/>
      <c r="BY77" s="1007"/>
      <c r="BZ77" s="1007"/>
      <c r="CA77" s="1007"/>
      <c r="CB77" s="1007"/>
      <c r="CC77" s="1007"/>
      <c r="CD77" s="1007"/>
      <c r="CE77" s="1007"/>
      <c r="CF77" s="1007"/>
      <c r="CG77" s="1008"/>
      <c r="CH77" s="1009"/>
      <c r="CI77" s="1010"/>
      <c r="CJ77" s="1010"/>
      <c r="CK77" s="1010"/>
      <c r="CL77" s="1011"/>
      <c r="CM77" s="1009"/>
      <c r="CN77" s="1010"/>
      <c r="CO77" s="1010"/>
      <c r="CP77" s="1010"/>
      <c r="CQ77" s="1011"/>
      <c r="CR77" s="1009"/>
      <c r="CS77" s="1010"/>
      <c r="CT77" s="1010"/>
      <c r="CU77" s="1010"/>
      <c r="CV77" s="1011"/>
      <c r="CW77" s="1009"/>
      <c r="CX77" s="1010"/>
      <c r="CY77" s="1010"/>
      <c r="CZ77" s="1010"/>
      <c r="DA77" s="1011"/>
      <c r="DB77" s="1009"/>
      <c r="DC77" s="1010"/>
      <c r="DD77" s="1010"/>
      <c r="DE77" s="1010"/>
      <c r="DF77" s="1011"/>
      <c r="DG77" s="1009"/>
      <c r="DH77" s="1010"/>
      <c r="DI77" s="1010"/>
      <c r="DJ77" s="1010"/>
      <c r="DK77" s="1011"/>
      <c r="DL77" s="1009"/>
      <c r="DM77" s="1010"/>
      <c r="DN77" s="1010"/>
      <c r="DO77" s="1010"/>
      <c r="DP77" s="1011"/>
      <c r="DQ77" s="1009"/>
      <c r="DR77" s="1010"/>
      <c r="DS77" s="1010"/>
      <c r="DT77" s="1010"/>
      <c r="DU77" s="1011"/>
      <c r="DV77" s="994"/>
      <c r="DW77" s="995"/>
      <c r="DX77" s="995"/>
      <c r="DY77" s="995"/>
      <c r="DZ77" s="996"/>
      <c r="EA77" s="245"/>
    </row>
    <row r="78" spans="1:131" s="246" customFormat="1" ht="26.25" customHeight="1" x14ac:dyDescent="0.15">
      <c r="A78" s="260">
        <v>11</v>
      </c>
      <c r="B78" s="1027" t="s">
        <v>602</v>
      </c>
      <c r="C78" s="1028"/>
      <c r="D78" s="1028"/>
      <c r="E78" s="1028"/>
      <c r="F78" s="1028"/>
      <c r="G78" s="1028"/>
      <c r="H78" s="1028"/>
      <c r="I78" s="1028"/>
      <c r="J78" s="1028"/>
      <c r="K78" s="1028"/>
      <c r="L78" s="1028"/>
      <c r="M78" s="1028"/>
      <c r="N78" s="1028"/>
      <c r="O78" s="1028"/>
      <c r="P78" s="1029"/>
      <c r="Q78" s="1030">
        <v>2</v>
      </c>
      <c r="R78" s="1024"/>
      <c r="S78" s="1024"/>
      <c r="T78" s="1024"/>
      <c r="U78" s="1024"/>
      <c r="V78" s="1024">
        <v>1</v>
      </c>
      <c r="W78" s="1024"/>
      <c r="X78" s="1024"/>
      <c r="Y78" s="1024"/>
      <c r="Z78" s="1024"/>
      <c r="AA78" s="1031">
        <f t="shared" si="0"/>
        <v>1</v>
      </c>
      <c r="AB78" s="1032"/>
      <c r="AC78" s="1032"/>
      <c r="AD78" s="1032"/>
      <c r="AE78" s="1033"/>
      <c r="AF78" s="1024">
        <v>1</v>
      </c>
      <c r="AG78" s="1024"/>
      <c r="AH78" s="1024"/>
      <c r="AI78" s="1024"/>
      <c r="AJ78" s="1024"/>
      <c r="AK78" s="1024" t="s">
        <v>528</v>
      </c>
      <c r="AL78" s="1024"/>
      <c r="AM78" s="1024"/>
      <c r="AN78" s="1024"/>
      <c r="AO78" s="1024"/>
      <c r="AP78" s="1024" t="s">
        <v>528</v>
      </c>
      <c r="AQ78" s="1024"/>
      <c r="AR78" s="1024"/>
      <c r="AS78" s="1024"/>
      <c r="AT78" s="1024"/>
      <c r="AU78" s="1024" t="s">
        <v>528</v>
      </c>
      <c r="AV78" s="1024"/>
      <c r="AW78" s="1024"/>
      <c r="AX78" s="1024"/>
      <c r="AY78" s="1024"/>
      <c r="AZ78" s="1025"/>
      <c r="BA78" s="1025"/>
      <c r="BB78" s="1025"/>
      <c r="BC78" s="1025"/>
      <c r="BD78" s="1026"/>
      <c r="BE78" s="264"/>
      <c r="BF78" s="264"/>
      <c r="BG78" s="264"/>
      <c r="BH78" s="264"/>
      <c r="BI78" s="264"/>
      <c r="BJ78" s="267"/>
      <c r="BK78" s="267"/>
      <c r="BL78" s="267"/>
      <c r="BM78" s="267"/>
      <c r="BN78" s="267"/>
      <c r="BO78" s="264"/>
      <c r="BP78" s="264"/>
      <c r="BQ78" s="261">
        <v>72</v>
      </c>
      <c r="BR78" s="266"/>
      <c r="BS78" s="1006"/>
      <c r="BT78" s="1007"/>
      <c r="BU78" s="1007"/>
      <c r="BV78" s="1007"/>
      <c r="BW78" s="1007"/>
      <c r="BX78" s="1007"/>
      <c r="BY78" s="1007"/>
      <c r="BZ78" s="1007"/>
      <c r="CA78" s="1007"/>
      <c r="CB78" s="1007"/>
      <c r="CC78" s="1007"/>
      <c r="CD78" s="1007"/>
      <c r="CE78" s="1007"/>
      <c r="CF78" s="1007"/>
      <c r="CG78" s="1008"/>
      <c r="CH78" s="1009"/>
      <c r="CI78" s="1010"/>
      <c r="CJ78" s="1010"/>
      <c r="CK78" s="1010"/>
      <c r="CL78" s="1011"/>
      <c r="CM78" s="1009"/>
      <c r="CN78" s="1010"/>
      <c r="CO78" s="1010"/>
      <c r="CP78" s="1010"/>
      <c r="CQ78" s="1011"/>
      <c r="CR78" s="1009"/>
      <c r="CS78" s="1010"/>
      <c r="CT78" s="1010"/>
      <c r="CU78" s="1010"/>
      <c r="CV78" s="1011"/>
      <c r="CW78" s="1009"/>
      <c r="CX78" s="1010"/>
      <c r="CY78" s="1010"/>
      <c r="CZ78" s="1010"/>
      <c r="DA78" s="1011"/>
      <c r="DB78" s="1009"/>
      <c r="DC78" s="1010"/>
      <c r="DD78" s="1010"/>
      <c r="DE78" s="1010"/>
      <c r="DF78" s="1011"/>
      <c r="DG78" s="1009"/>
      <c r="DH78" s="1010"/>
      <c r="DI78" s="1010"/>
      <c r="DJ78" s="1010"/>
      <c r="DK78" s="1011"/>
      <c r="DL78" s="1009"/>
      <c r="DM78" s="1010"/>
      <c r="DN78" s="1010"/>
      <c r="DO78" s="1010"/>
      <c r="DP78" s="1011"/>
      <c r="DQ78" s="1009"/>
      <c r="DR78" s="1010"/>
      <c r="DS78" s="1010"/>
      <c r="DT78" s="1010"/>
      <c r="DU78" s="1011"/>
      <c r="DV78" s="994"/>
      <c r="DW78" s="995"/>
      <c r="DX78" s="995"/>
      <c r="DY78" s="995"/>
      <c r="DZ78" s="996"/>
      <c r="EA78" s="245"/>
    </row>
    <row r="79" spans="1:131" s="246" customFormat="1" ht="26.25" customHeight="1" x14ac:dyDescent="0.15">
      <c r="A79" s="260">
        <v>12</v>
      </c>
      <c r="B79" s="1027" t="s">
        <v>603</v>
      </c>
      <c r="C79" s="1028"/>
      <c r="D79" s="1028"/>
      <c r="E79" s="1028"/>
      <c r="F79" s="1028"/>
      <c r="G79" s="1028"/>
      <c r="H79" s="1028"/>
      <c r="I79" s="1028"/>
      <c r="J79" s="1028"/>
      <c r="K79" s="1028"/>
      <c r="L79" s="1028"/>
      <c r="M79" s="1028"/>
      <c r="N79" s="1028"/>
      <c r="O79" s="1028"/>
      <c r="P79" s="1029"/>
      <c r="Q79" s="1030">
        <v>5</v>
      </c>
      <c r="R79" s="1024"/>
      <c r="S79" s="1024"/>
      <c r="T79" s="1024"/>
      <c r="U79" s="1024"/>
      <c r="V79" s="1024">
        <v>2</v>
      </c>
      <c r="W79" s="1024"/>
      <c r="X79" s="1024"/>
      <c r="Y79" s="1024"/>
      <c r="Z79" s="1024"/>
      <c r="AA79" s="1031">
        <f t="shared" si="0"/>
        <v>3</v>
      </c>
      <c r="AB79" s="1032"/>
      <c r="AC79" s="1032"/>
      <c r="AD79" s="1032"/>
      <c r="AE79" s="1033"/>
      <c r="AF79" s="1024">
        <v>3</v>
      </c>
      <c r="AG79" s="1024"/>
      <c r="AH79" s="1024"/>
      <c r="AI79" s="1024"/>
      <c r="AJ79" s="1024"/>
      <c r="AK79" s="1024" t="s">
        <v>528</v>
      </c>
      <c r="AL79" s="1024"/>
      <c r="AM79" s="1024"/>
      <c r="AN79" s="1024"/>
      <c r="AO79" s="1024"/>
      <c r="AP79" s="1024" t="s">
        <v>528</v>
      </c>
      <c r="AQ79" s="1024"/>
      <c r="AR79" s="1024"/>
      <c r="AS79" s="1024"/>
      <c r="AT79" s="1024"/>
      <c r="AU79" s="1024" t="s">
        <v>528</v>
      </c>
      <c r="AV79" s="1024"/>
      <c r="AW79" s="1024"/>
      <c r="AX79" s="1024"/>
      <c r="AY79" s="1024"/>
      <c r="AZ79" s="1025"/>
      <c r="BA79" s="1025"/>
      <c r="BB79" s="1025"/>
      <c r="BC79" s="1025"/>
      <c r="BD79" s="1026"/>
      <c r="BE79" s="264"/>
      <c r="BF79" s="264"/>
      <c r="BG79" s="264"/>
      <c r="BH79" s="264"/>
      <c r="BI79" s="264"/>
      <c r="BJ79" s="267"/>
      <c r="BK79" s="267"/>
      <c r="BL79" s="267"/>
      <c r="BM79" s="267"/>
      <c r="BN79" s="267"/>
      <c r="BO79" s="264"/>
      <c r="BP79" s="264"/>
      <c r="BQ79" s="261">
        <v>73</v>
      </c>
      <c r="BR79" s="266"/>
      <c r="BS79" s="1006"/>
      <c r="BT79" s="1007"/>
      <c r="BU79" s="1007"/>
      <c r="BV79" s="1007"/>
      <c r="BW79" s="1007"/>
      <c r="BX79" s="1007"/>
      <c r="BY79" s="1007"/>
      <c r="BZ79" s="1007"/>
      <c r="CA79" s="1007"/>
      <c r="CB79" s="1007"/>
      <c r="CC79" s="1007"/>
      <c r="CD79" s="1007"/>
      <c r="CE79" s="1007"/>
      <c r="CF79" s="1007"/>
      <c r="CG79" s="1008"/>
      <c r="CH79" s="1009"/>
      <c r="CI79" s="1010"/>
      <c r="CJ79" s="1010"/>
      <c r="CK79" s="1010"/>
      <c r="CL79" s="1011"/>
      <c r="CM79" s="1009"/>
      <c r="CN79" s="1010"/>
      <c r="CO79" s="1010"/>
      <c r="CP79" s="1010"/>
      <c r="CQ79" s="1011"/>
      <c r="CR79" s="1009"/>
      <c r="CS79" s="1010"/>
      <c r="CT79" s="1010"/>
      <c r="CU79" s="1010"/>
      <c r="CV79" s="1011"/>
      <c r="CW79" s="1009"/>
      <c r="CX79" s="1010"/>
      <c r="CY79" s="1010"/>
      <c r="CZ79" s="1010"/>
      <c r="DA79" s="1011"/>
      <c r="DB79" s="1009"/>
      <c r="DC79" s="1010"/>
      <c r="DD79" s="1010"/>
      <c r="DE79" s="1010"/>
      <c r="DF79" s="1011"/>
      <c r="DG79" s="1009"/>
      <c r="DH79" s="1010"/>
      <c r="DI79" s="1010"/>
      <c r="DJ79" s="1010"/>
      <c r="DK79" s="1011"/>
      <c r="DL79" s="1009"/>
      <c r="DM79" s="1010"/>
      <c r="DN79" s="1010"/>
      <c r="DO79" s="1010"/>
      <c r="DP79" s="1011"/>
      <c r="DQ79" s="1009"/>
      <c r="DR79" s="1010"/>
      <c r="DS79" s="1010"/>
      <c r="DT79" s="1010"/>
      <c r="DU79" s="1011"/>
      <c r="DV79" s="994"/>
      <c r="DW79" s="995"/>
      <c r="DX79" s="995"/>
      <c r="DY79" s="995"/>
      <c r="DZ79" s="996"/>
      <c r="EA79" s="245"/>
    </row>
    <row r="80" spans="1:131" s="246" customFormat="1" ht="26.25" customHeight="1" x14ac:dyDescent="0.15">
      <c r="A80" s="260">
        <v>13</v>
      </c>
      <c r="B80" s="1027" t="s">
        <v>604</v>
      </c>
      <c r="C80" s="1028"/>
      <c r="D80" s="1028"/>
      <c r="E80" s="1028"/>
      <c r="F80" s="1028"/>
      <c r="G80" s="1028"/>
      <c r="H80" s="1028"/>
      <c r="I80" s="1028"/>
      <c r="J80" s="1028"/>
      <c r="K80" s="1028"/>
      <c r="L80" s="1028"/>
      <c r="M80" s="1028"/>
      <c r="N80" s="1028"/>
      <c r="O80" s="1028"/>
      <c r="P80" s="1029"/>
      <c r="Q80" s="1030">
        <v>39</v>
      </c>
      <c r="R80" s="1024"/>
      <c r="S80" s="1024"/>
      <c r="T80" s="1024"/>
      <c r="U80" s="1024"/>
      <c r="V80" s="1024">
        <v>38</v>
      </c>
      <c r="W80" s="1024"/>
      <c r="X80" s="1024"/>
      <c r="Y80" s="1024"/>
      <c r="Z80" s="1024"/>
      <c r="AA80" s="1031">
        <f t="shared" si="0"/>
        <v>1</v>
      </c>
      <c r="AB80" s="1032"/>
      <c r="AC80" s="1032"/>
      <c r="AD80" s="1032"/>
      <c r="AE80" s="1033"/>
      <c r="AF80" s="1024">
        <v>1</v>
      </c>
      <c r="AG80" s="1024"/>
      <c r="AH80" s="1024"/>
      <c r="AI80" s="1024"/>
      <c r="AJ80" s="1024"/>
      <c r="AK80" s="1024">
        <v>5</v>
      </c>
      <c r="AL80" s="1024"/>
      <c r="AM80" s="1024"/>
      <c r="AN80" s="1024"/>
      <c r="AO80" s="1024"/>
      <c r="AP80" s="1024" t="s">
        <v>528</v>
      </c>
      <c r="AQ80" s="1024"/>
      <c r="AR80" s="1024"/>
      <c r="AS80" s="1024"/>
      <c r="AT80" s="1024"/>
      <c r="AU80" s="1024" t="s">
        <v>528</v>
      </c>
      <c r="AV80" s="1024"/>
      <c r="AW80" s="1024"/>
      <c r="AX80" s="1024"/>
      <c r="AY80" s="1024"/>
      <c r="AZ80" s="1025"/>
      <c r="BA80" s="1025"/>
      <c r="BB80" s="1025"/>
      <c r="BC80" s="1025"/>
      <c r="BD80" s="1026"/>
      <c r="BE80" s="264"/>
      <c r="BF80" s="264"/>
      <c r="BG80" s="264"/>
      <c r="BH80" s="264"/>
      <c r="BI80" s="264"/>
      <c r="BJ80" s="264"/>
      <c r="BK80" s="264"/>
      <c r="BL80" s="264"/>
      <c r="BM80" s="264"/>
      <c r="BN80" s="264"/>
      <c r="BO80" s="264"/>
      <c r="BP80" s="264"/>
      <c r="BQ80" s="261">
        <v>74</v>
      </c>
      <c r="BR80" s="266"/>
      <c r="BS80" s="1006"/>
      <c r="BT80" s="1007"/>
      <c r="BU80" s="1007"/>
      <c r="BV80" s="1007"/>
      <c r="BW80" s="1007"/>
      <c r="BX80" s="1007"/>
      <c r="BY80" s="1007"/>
      <c r="BZ80" s="1007"/>
      <c r="CA80" s="1007"/>
      <c r="CB80" s="1007"/>
      <c r="CC80" s="1007"/>
      <c r="CD80" s="1007"/>
      <c r="CE80" s="1007"/>
      <c r="CF80" s="1007"/>
      <c r="CG80" s="1008"/>
      <c r="CH80" s="1009"/>
      <c r="CI80" s="1010"/>
      <c r="CJ80" s="1010"/>
      <c r="CK80" s="1010"/>
      <c r="CL80" s="1011"/>
      <c r="CM80" s="1009"/>
      <c r="CN80" s="1010"/>
      <c r="CO80" s="1010"/>
      <c r="CP80" s="1010"/>
      <c r="CQ80" s="1011"/>
      <c r="CR80" s="1009"/>
      <c r="CS80" s="1010"/>
      <c r="CT80" s="1010"/>
      <c r="CU80" s="1010"/>
      <c r="CV80" s="1011"/>
      <c r="CW80" s="1009"/>
      <c r="CX80" s="1010"/>
      <c r="CY80" s="1010"/>
      <c r="CZ80" s="1010"/>
      <c r="DA80" s="1011"/>
      <c r="DB80" s="1009"/>
      <c r="DC80" s="1010"/>
      <c r="DD80" s="1010"/>
      <c r="DE80" s="1010"/>
      <c r="DF80" s="1011"/>
      <c r="DG80" s="1009"/>
      <c r="DH80" s="1010"/>
      <c r="DI80" s="1010"/>
      <c r="DJ80" s="1010"/>
      <c r="DK80" s="1011"/>
      <c r="DL80" s="1009"/>
      <c r="DM80" s="1010"/>
      <c r="DN80" s="1010"/>
      <c r="DO80" s="1010"/>
      <c r="DP80" s="1011"/>
      <c r="DQ80" s="1009"/>
      <c r="DR80" s="1010"/>
      <c r="DS80" s="1010"/>
      <c r="DT80" s="1010"/>
      <c r="DU80" s="1011"/>
      <c r="DV80" s="994"/>
      <c r="DW80" s="995"/>
      <c r="DX80" s="995"/>
      <c r="DY80" s="995"/>
      <c r="DZ80" s="996"/>
      <c r="EA80" s="245"/>
    </row>
    <row r="81" spans="1:131" s="246" customFormat="1" ht="26.25" customHeight="1" x14ac:dyDescent="0.15">
      <c r="A81" s="260">
        <v>14</v>
      </c>
      <c r="B81" s="1027" t="s">
        <v>605</v>
      </c>
      <c r="C81" s="1028"/>
      <c r="D81" s="1028"/>
      <c r="E81" s="1028"/>
      <c r="F81" s="1028"/>
      <c r="G81" s="1028"/>
      <c r="H81" s="1028"/>
      <c r="I81" s="1028"/>
      <c r="J81" s="1028"/>
      <c r="K81" s="1028"/>
      <c r="L81" s="1028"/>
      <c r="M81" s="1028"/>
      <c r="N81" s="1028"/>
      <c r="O81" s="1028"/>
      <c r="P81" s="1029"/>
      <c r="Q81" s="1030">
        <v>288</v>
      </c>
      <c r="R81" s="1024"/>
      <c r="S81" s="1024"/>
      <c r="T81" s="1024"/>
      <c r="U81" s="1024"/>
      <c r="V81" s="1024">
        <v>279</v>
      </c>
      <c r="W81" s="1024"/>
      <c r="X81" s="1024"/>
      <c r="Y81" s="1024"/>
      <c r="Z81" s="1024"/>
      <c r="AA81" s="1024">
        <f t="shared" ref="AA81" si="1">Q81-V81</f>
        <v>9</v>
      </c>
      <c r="AB81" s="1024"/>
      <c r="AC81" s="1024"/>
      <c r="AD81" s="1024"/>
      <c r="AE81" s="1024"/>
      <c r="AF81" s="1024">
        <v>9</v>
      </c>
      <c r="AG81" s="1024"/>
      <c r="AH81" s="1024"/>
      <c r="AI81" s="1024"/>
      <c r="AJ81" s="1024"/>
      <c r="AK81" s="1024">
        <v>22</v>
      </c>
      <c r="AL81" s="1024"/>
      <c r="AM81" s="1024"/>
      <c r="AN81" s="1024"/>
      <c r="AO81" s="1024"/>
      <c r="AP81" s="1024" t="s">
        <v>528</v>
      </c>
      <c r="AQ81" s="1024"/>
      <c r="AR81" s="1024"/>
      <c r="AS81" s="1024"/>
      <c r="AT81" s="1024"/>
      <c r="AU81" s="1024" t="s">
        <v>528</v>
      </c>
      <c r="AV81" s="1024"/>
      <c r="AW81" s="1024"/>
      <c r="AX81" s="1024"/>
      <c r="AY81" s="1024"/>
      <c r="AZ81" s="1025"/>
      <c r="BA81" s="1025"/>
      <c r="BB81" s="1025"/>
      <c r="BC81" s="1025"/>
      <c r="BD81" s="1026"/>
      <c r="BE81" s="264"/>
      <c r="BF81" s="264"/>
      <c r="BG81" s="264"/>
      <c r="BH81" s="264"/>
      <c r="BI81" s="264"/>
      <c r="BJ81" s="264"/>
      <c r="BK81" s="264"/>
      <c r="BL81" s="264"/>
      <c r="BM81" s="264"/>
      <c r="BN81" s="264"/>
      <c r="BO81" s="264"/>
      <c r="BP81" s="264"/>
      <c r="BQ81" s="261">
        <v>75</v>
      </c>
      <c r="BR81" s="266"/>
      <c r="BS81" s="1006"/>
      <c r="BT81" s="1007"/>
      <c r="BU81" s="1007"/>
      <c r="BV81" s="1007"/>
      <c r="BW81" s="1007"/>
      <c r="BX81" s="1007"/>
      <c r="BY81" s="1007"/>
      <c r="BZ81" s="1007"/>
      <c r="CA81" s="1007"/>
      <c r="CB81" s="1007"/>
      <c r="CC81" s="1007"/>
      <c r="CD81" s="1007"/>
      <c r="CE81" s="1007"/>
      <c r="CF81" s="1007"/>
      <c r="CG81" s="1008"/>
      <c r="CH81" s="1009"/>
      <c r="CI81" s="1010"/>
      <c r="CJ81" s="1010"/>
      <c r="CK81" s="1010"/>
      <c r="CL81" s="1011"/>
      <c r="CM81" s="1009"/>
      <c r="CN81" s="1010"/>
      <c r="CO81" s="1010"/>
      <c r="CP81" s="1010"/>
      <c r="CQ81" s="1011"/>
      <c r="CR81" s="1009"/>
      <c r="CS81" s="1010"/>
      <c r="CT81" s="1010"/>
      <c r="CU81" s="1010"/>
      <c r="CV81" s="1011"/>
      <c r="CW81" s="1009"/>
      <c r="CX81" s="1010"/>
      <c r="CY81" s="1010"/>
      <c r="CZ81" s="1010"/>
      <c r="DA81" s="1011"/>
      <c r="DB81" s="1009"/>
      <c r="DC81" s="1010"/>
      <c r="DD81" s="1010"/>
      <c r="DE81" s="1010"/>
      <c r="DF81" s="1011"/>
      <c r="DG81" s="1009"/>
      <c r="DH81" s="1010"/>
      <c r="DI81" s="1010"/>
      <c r="DJ81" s="1010"/>
      <c r="DK81" s="1011"/>
      <c r="DL81" s="1009"/>
      <c r="DM81" s="1010"/>
      <c r="DN81" s="1010"/>
      <c r="DO81" s="1010"/>
      <c r="DP81" s="1011"/>
      <c r="DQ81" s="1009"/>
      <c r="DR81" s="1010"/>
      <c r="DS81" s="1010"/>
      <c r="DT81" s="1010"/>
      <c r="DU81" s="1011"/>
      <c r="DV81" s="994"/>
      <c r="DW81" s="995"/>
      <c r="DX81" s="995"/>
      <c r="DY81" s="995"/>
      <c r="DZ81" s="996"/>
      <c r="EA81" s="245"/>
    </row>
    <row r="82" spans="1:131" s="246" customFormat="1" ht="26.25" customHeight="1" x14ac:dyDescent="0.15">
      <c r="A82" s="260">
        <v>15</v>
      </c>
      <c r="B82" s="1027" t="s">
        <v>606</v>
      </c>
      <c r="C82" s="1028"/>
      <c r="D82" s="1028"/>
      <c r="E82" s="1028"/>
      <c r="F82" s="1028"/>
      <c r="G82" s="1028"/>
      <c r="H82" s="1028"/>
      <c r="I82" s="1028"/>
      <c r="J82" s="1028"/>
      <c r="K82" s="1028"/>
      <c r="L82" s="1028"/>
      <c r="M82" s="1028"/>
      <c r="N82" s="1028"/>
      <c r="O82" s="1028"/>
      <c r="P82" s="1029"/>
      <c r="Q82" s="1030">
        <v>234570</v>
      </c>
      <c r="R82" s="1024"/>
      <c r="S82" s="1024"/>
      <c r="T82" s="1024"/>
      <c r="U82" s="1024"/>
      <c r="V82" s="1024">
        <v>230186</v>
      </c>
      <c r="W82" s="1024"/>
      <c r="X82" s="1024"/>
      <c r="Y82" s="1024"/>
      <c r="Z82" s="1024"/>
      <c r="AA82" s="1024">
        <f t="shared" ref="AA82" si="2">Q82-V82</f>
        <v>4384</v>
      </c>
      <c r="AB82" s="1024"/>
      <c r="AC82" s="1024"/>
      <c r="AD82" s="1024"/>
      <c r="AE82" s="1024"/>
      <c r="AF82" s="1024">
        <v>4384</v>
      </c>
      <c r="AG82" s="1024"/>
      <c r="AH82" s="1024"/>
      <c r="AI82" s="1024"/>
      <c r="AJ82" s="1024"/>
      <c r="AK82" s="1024">
        <v>38</v>
      </c>
      <c r="AL82" s="1024"/>
      <c r="AM82" s="1024"/>
      <c r="AN82" s="1024"/>
      <c r="AO82" s="1024"/>
      <c r="AP82" s="1024" t="s">
        <v>528</v>
      </c>
      <c r="AQ82" s="1024"/>
      <c r="AR82" s="1024"/>
      <c r="AS82" s="1024"/>
      <c r="AT82" s="1024"/>
      <c r="AU82" s="1024" t="s">
        <v>528</v>
      </c>
      <c r="AV82" s="1024"/>
      <c r="AW82" s="1024"/>
      <c r="AX82" s="1024"/>
      <c r="AY82" s="1024"/>
      <c r="AZ82" s="1025"/>
      <c r="BA82" s="1025"/>
      <c r="BB82" s="1025"/>
      <c r="BC82" s="1025"/>
      <c r="BD82" s="1026"/>
      <c r="BE82" s="264"/>
      <c r="BF82" s="264"/>
      <c r="BG82" s="264"/>
      <c r="BH82" s="264"/>
      <c r="BI82" s="264"/>
      <c r="BJ82" s="264"/>
      <c r="BK82" s="264"/>
      <c r="BL82" s="264"/>
      <c r="BM82" s="264"/>
      <c r="BN82" s="264"/>
      <c r="BO82" s="264"/>
      <c r="BP82" s="264"/>
      <c r="BQ82" s="261">
        <v>76</v>
      </c>
      <c r="BR82" s="266"/>
      <c r="BS82" s="1006"/>
      <c r="BT82" s="1007"/>
      <c r="BU82" s="1007"/>
      <c r="BV82" s="1007"/>
      <c r="BW82" s="1007"/>
      <c r="BX82" s="1007"/>
      <c r="BY82" s="1007"/>
      <c r="BZ82" s="1007"/>
      <c r="CA82" s="1007"/>
      <c r="CB82" s="1007"/>
      <c r="CC82" s="1007"/>
      <c r="CD82" s="1007"/>
      <c r="CE82" s="1007"/>
      <c r="CF82" s="1007"/>
      <c r="CG82" s="1008"/>
      <c r="CH82" s="1009"/>
      <c r="CI82" s="1010"/>
      <c r="CJ82" s="1010"/>
      <c r="CK82" s="1010"/>
      <c r="CL82" s="1011"/>
      <c r="CM82" s="1009"/>
      <c r="CN82" s="1010"/>
      <c r="CO82" s="1010"/>
      <c r="CP82" s="1010"/>
      <c r="CQ82" s="1011"/>
      <c r="CR82" s="1009"/>
      <c r="CS82" s="1010"/>
      <c r="CT82" s="1010"/>
      <c r="CU82" s="1010"/>
      <c r="CV82" s="1011"/>
      <c r="CW82" s="1009"/>
      <c r="CX82" s="1010"/>
      <c r="CY82" s="1010"/>
      <c r="CZ82" s="1010"/>
      <c r="DA82" s="1011"/>
      <c r="DB82" s="1009"/>
      <c r="DC82" s="1010"/>
      <c r="DD82" s="1010"/>
      <c r="DE82" s="1010"/>
      <c r="DF82" s="1011"/>
      <c r="DG82" s="1009"/>
      <c r="DH82" s="1010"/>
      <c r="DI82" s="1010"/>
      <c r="DJ82" s="1010"/>
      <c r="DK82" s="1011"/>
      <c r="DL82" s="1009"/>
      <c r="DM82" s="1010"/>
      <c r="DN82" s="1010"/>
      <c r="DO82" s="1010"/>
      <c r="DP82" s="1011"/>
      <c r="DQ82" s="1009"/>
      <c r="DR82" s="1010"/>
      <c r="DS82" s="1010"/>
      <c r="DT82" s="1010"/>
      <c r="DU82" s="1011"/>
      <c r="DV82" s="994"/>
      <c r="DW82" s="995"/>
      <c r="DX82" s="995"/>
      <c r="DY82" s="995"/>
      <c r="DZ82" s="996"/>
      <c r="EA82" s="245"/>
    </row>
    <row r="83" spans="1:131" s="246" customFormat="1" ht="26.25" customHeight="1" x14ac:dyDescent="0.15">
      <c r="A83" s="260">
        <v>16</v>
      </c>
      <c r="B83" s="1027"/>
      <c r="C83" s="1028"/>
      <c r="D83" s="1028"/>
      <c r="E83" s="1028"/>
      <c r="F83" s="1028"/>
      <c r="G83" s="1028"/>
      <c r="H83" s="1028"/>
      <c r="I83" s="1028"/>
      <c r="J83" s="1028"/>
      <c r="K83" s="1028"/>
      <c r="L83" s="1028"/>
      <c r="M83" s="1028"/>
      <c r="N83" s="1028"/>
      <c r="O83" s="1028"/>
      <c r="P83" s="1029"/>
      <c r="Q83" s="1030"/>
      <c r="R83" s="1024"/>
      <c r="S83" s="1024"/>
      <c r="T83" s="1024"/>
      <c r="U83" s="1024"/>
      <c r="V83" s="1024"/>
      <c r="W83" s="1024"/>
      <c r="X83" s="1024"/>
      <c r="Y83" s="1024"/>
      <c r="Z83" s="1024"/>
      <c r="AA83" s="1024"/>
      <c r="AB83" s="1024"/>
      <c r="AC83" s="1024"/>
      <c r="AD83" s="1024"/>
      <c r="AE83" s="1024"/>
      <c r="AF83" s="1024"/>
      <c r="AG83" s="1024"/>
      <c r="AH83" s="1024"/>
      <c r="AI83" s="1024"/>
      <c r="AJ83" s="1024"/>
      <c r="AK83" s="1024"/>
      <c r="AL83" s="1024"/>
      <c r="AM83" s="1024"/>
      <c r="AN83" s="1024"/>
      <c r="AO83" s="1024"/>
      <c r="AP83" s="1024"/>
      <c r="AQ83" s="1024"/>
      <c r="AR83" s="1024"/>
      <c r="AS83" s="1024"/>
      <c r="AT83" s="1024"/>
      <c r="AU83" s="1024"/>
      <c r="AV83" s="1024"/>
      <c r="AW83" s="1024"/>
      <c r="AX83" s="1024"/>
      <c r="AY83" s="1024"/>
      <c r="AZ83" s="1025"/>
      <c r="BA83" s="1025"/>
      <c r="BB83" s="1025"/>
      <c r="BC83" s="1025"/>
      <c r="BD83" s="1026"/>
      <c r="BE83" s="264"/>
      <c r="BF83" s="264"/>
      <c r="BG83" s="264"/>
      <c r="BH83" s="264"/>
      <c r="BI83" s="264"/>
      <c r="BJ83" s="264"/>
      <c r="BK83" s="264"/>
      <c r="BL83" s="264"/>
      <c r="BM83" s="264"/>
      <c r="BN83" s="264"/>
      <c r="BO83" s="264"/>
      <c r="BP83" s="264"/>
      <c r="BQ83" s="261">
        <v>77</v>
      </c>
      <c r="BR83" s="266"/>
      <c r="BS83" s="1006"/>
      <c r="BT83" s="1007"/>
      <c r="BU83" s="1007"/>
      <c r="BV83" s="1007"/>
      <c r="BW83" s="1007"/>
      <c r="BX83" s="1007"/>
      <c r="BY83" s="1007"/>
      <c r="BZ83" s="1007"/>
      <c r="CA83" s="1007"/>
      <c r="CB83" s="1007"/>
      <c r="CC83" s="1007"/>
      <c r="CD83" s="1007"/>
      <c r="CE83" s="1007"/>
      <c r="CF83" s="1007"/>
      <c r="CG83" s="1008"/>
      <c r="CH83" s="1009"/>
      <c r="CI83" s="1010"/>
      <c r="CJ83" s="1010"/>
      <c r="CK83" s="1010"/>
      <c r="CL83" s="1011"/>
      <c r="CM83" s="1009"/>
      <c r="CN83" s="1010"/>
      <c r="CO83" s="1010"/>
      <c r="CP83" s="1010"/>
      <c r="CQ83" s="1011"/>
      <c r="CR83" s="1009"/>
      <c r="CS83" s="1010"/>
      <c r="CT83" s="1010"/>
      <c r="CU83" s="1010"/>
      <c r="CV83" s="1011"/>
      <c r="CW83" s="1009"/>
      <c r="CX83" s="1010"/>
      <c r="CY83" s="1010"/>
      <c r="CZ83" s="1010"/>
      <c r="DA83" s="1011"/>
      <c r="DB83" s="1009"/>
      <c r="DC83" s="1010"/>
      <c r="DD83" s="1010"/>
      <c r="DE83" s="1010"/>
      <c r="DF83" s="1011"/>
      <c r="DG83" s="1009"/>
      <c r="DH83" s="1010"/>
      <c r="DI83" s="1010"/>
      <c r="DJ83" s="1010"/>
      <c r="DK83" s="1011"/>
      <c r="DL83" s="1009"/>
      <c r="DM83" s="1010"/>
      <c r="DN83" s="1010"/>
      <c r="DO83" s="1010"/>
      <c r="DP83" s="1011"/>
      <c r="DQ83" s="1009"/>
      <c r="DR83" s="1010"/>
      <c r="DS83" s="1010"/>
      <c r="DT83" s="1010"/>
      <c r="DU83" s="1011"/>
      <c r="DV83" s="994"/>
      <c r="DW83" s="995"/>
      <c r="DX83" s="995"/>
      <c r="DY83" s="995"/>
      <c r="DZ83" s="996"/>
      <c r="EA83" s="245"/>
    </row>
    <row r="84" spans="1:131" s="246" customFormat="1" ht="26.25" customHeight="1" x14ac:dyDescent="0.15">
      <c r="A84" s="260">
        <v>17</v>
      </c>
      <c r="B84" s="1027"/>
      <c r="C84" s="1028"/>
      <c r="D84" s="1028"/>
      <c r="E84" s="1028"/>
      <c r="F84" s="1028"/>
      <c r="G84" s="1028"/>
      <c r="H84" s="1028"/>
      <c r="I84" s="1028"/>
      <c r="J84" s="1028"/>
      <c r="K84" s="1028"/>
      <c r="L84" s="1028"/>
      <c r="M84" s="1028"/>
      <c r="N84" s="1028"/>
      <c r="O84" s="1028"/>
      <c r="P84" s="1029"/>
      <c r="Q84" s="1030"/>
      <c r="R84" s="1024"/>
      <c r="S84" s="1024"/>
      <c r="T84" s="1024"/>
      <c r="U84" s="1024"/>
      <c r="V84" s="1024"/>
      <c r="W84" s="1024"/>
      <c r="X84" s="1024"/>
      <c r="Y84" s="1024"/>
      <c r="Z84" s="1024"/>
      <c r="AA84" s="1024"/>
      <c r="AB84" s="1024"/>
      <c r="AC84" s="1024"/>
      <c r="AD84" s="1024"/>
      <c r="AE84" s="1024"/>
      <c r="AF84" s="1024"/>
      <c r="AG84" s="1024"/>
      <c r="AH84" s="1024"/>
      <c r="AI84" s="1024"/>
      <c r="AJ84" s="1024"/>
      <c r="AK84" s="1024"/>
      <c r="AL84" s="1024"/>
      <c r="AM84" s="1024"/>
      <c r="AN84" s="1024"/>
      <c r="AO84" s="1024"/>
      <c r="AP84" s="1024"/>
      <c r="AQ84" s="1024"/>
      <c r="AR84" s="1024"/>
      <c r="AS84" s="1024"/>
      <c r="AT84" s="1024"/>
      <c r="AU84" s="1024"/>
      <c r="AV84" s="1024"/>
      <c r="AW84" s="1024"/>
      <c r="AX84" s="1024"/>
      <c r="AY84" s="1024"/>
      <c r="AZ84" s="1025"/>
      <c r="BA84" s="1025"/>
      <c r="BB84" s="1025"/>
      <c r="BC84" s="1025"/>
      <c r="BD84" s="1026"/>
      <c r="BE84" s="264"/>
      <c r="BF84" s="264"/>
      <c r="BG84" s="264"/>
      <c r="BH84" s="264"/>
      <c r="BI84" s="264"/>
      <c r="BJ84" s="264"/>
      <c r="BK84" s="264"/>
      <c r="BL84" s="264"/>
      <c r="BM84" s="264"/>
      <c r="BN84" s="264"/>
      <c r="BO84" s="264"/>
      <c r="BP84" s="264"/>
      <c r="BQ84" s="261">
        <v>78</v>
      </c>
      <c r="BR84" s="266"/>
      <c r="BS84" s="1006"/>
      <c r="BT84" s="1007"/>
      <c r="BU84" s="1007"/>
      <c r="BV84" s="1007"/>
      <c r="BW84" s="1007"/>
      <c r="BX84" s="1007"/>
      <c r="BY84" s="1007"/>
      <c r="BZ84" s="1007"/>
      <c r="CA84" s="1007"/>
      <c r="CB84" s="1007"/>
      <c r="CC84" s="1007"/>
      <c r="CD84" s="1007"/>
      <c r="CE84" s="1007"/>
      <c r="CF84" s="1007"/>
      <c r="CG84" s="1008"/>
      <c r="CH84" s="1009"/>
      <c r="CI84" s="1010"/>
      <c r="CJ84" s="1010"/>
      <c r="CK84" s="1010"/>
      <c r="CL84" s="1011"/>
      <c r="CM84" s="1009"/>
      <c r="CN84" s="1010"/>
      <c r="CO84" s="1010"/>
      <c r="CP84" s="1010"/>
      <c r="CQ84" s="1011"/>
      <c r="CR84" s="1009"/>
      <c r="CS84" s="1010"/>
      <c r="CT84" s="1010"/>
      <c r="CU84" s="1010"/>
      <c r="CV84" s="1011"/>
      <c r="CW84" s="1009"/>
      <c r="CX84" s="1010"/>
      <c r="CY84" s="1010"/>
      <c r="CZ84" s="1010"/>
      <c r="DA84" s="1011"/>
      <c r="DB84" s="1009"/>
      <c r="DC84" s="1010"/>
      <c r="DD84" s="1010"/>
      <c r="DE84" s="1010"/>
      <c r="DF84" s="1011"/>
      <c r="DG84" s="1009"/>
      <c r="DH84" s="1010"/>
      <c r="DI84" s="1010"/>
      <c r="DJ84" s="1010"/>
      <c r="DK84" s="1011"/>
      <c r="DL84" s="1009"/>
      <c r="DM84" s="1010"/>
      <c r="DN84" s="1010"/>
      <c r="DO84" s="1010"/>
      <c r="DP84" s="1011"/>
      <c r="DQ84" s="1009"/>
      <c r="DR84" s="1010"/>
      <c r="DS84" s="1010"/>
      <c r="DT84" s="1010"/>
      <c r="DU84" s="1011"/>
      <c r="DV84" s="994"/>
      <c r="DW84" s="995"/>
      <c r="DX84" s="995"/>
      <c r="DY84" s="995"/>
      <c r="DZ84" s="996"/>
      <c r="EA84" s="245"/>
    </row>
    <row r="85" spans="1:131" s="246" customFormat="1" ht="26.25" customHeight="1" x14ac:dyDescent="0.15">
      <c r="A85" s="260">
        <v>18</v>
      </c>
      <c r="B85" s="1027"/>
      <c r="C85" s="1028"/>
      <c r="D85" s="1028"/>
      <c r="E85" s="1028"/>
      <c r="F85" s="1028"/>
      <c r="G85" s="1028"/>
      <c r="H85" s="1028"/>
      <c r="I85" s="1028"/>
      <c r="J85" s="1028"/>
      <c r="K85" s="1028"/>
      <c r="L85" s="1028"/>
      <c r="M85" s="1028"/>
      <c r="N85" s="1028"/>
      <c r="O85" s="1028"/>
      <c r="P85" s="1029"/>
      <c r="Q85" s="1030"/>
      <c r="R85" s="1024"/>
      <c r="S85" s="1024"/>
      <c r="T85" s="1024"/>
      <c r="U85" s="1024"/>
      <c r="V85" s="1024"/>
      <c r="W85" s="1024"/>
      <c r="X85" s="1024"/>
      <c r="Y85" s="1024"/>
      <c r="Z85" s="1024"/>
      <c r="AA85" s="1024"/>
      <c r="AB85" s="1024"/>
      <c r="AC85" s="1024"/>
      <c r="AD85" s="1024"/>
      <c r="AE85" s="1024"/>
      <c r="AF85" s="1024"/>
      <c r="AG85" s="1024"/>
      <c r="AH85" s="1024"/>
      <c r="AI85" s="1024"/>
      <c r="AJ85" s="1024"/>
      <c r="AK85" s="1024"/>
      <c r="AL85" s="1024"/>
      <c r="AM85" s="1024"/>
      <c r="AN85" s="1024"/>
      <c r="AO85" s="1024"/>
      <c r="AP85" s="1024"/>
      <c r="AQ85" s="1024"/>
      <c r="AR85" s="1024"/>
      <c r="AS85" s="1024"/>
      <c r="AT85" s="1024"/>
      <c r="AU85" s="1024"/>
      <c r="AV85" s="1024"/>
      <c r="AW85" s="1024"/>
      <c r="AX85" s="1024"/>
      <c r="AY85" s="1024"/>
      <c r="AZ85" s="1025"/>
      <c r="BA85" s="1025"/>
      <c r="BB85" s="1025"/>
      <c r="BC85" s="1025"/>
      <c r="BD85" s="1026"/>
      <c r="BE85" s="264"/>
      <c r="BF85" s="264"/>
      <c r="BG85" s="264"/>
      <c r="BH85" s="264"/>
      <c r="BI85" s="264"/>
      <c r="BJ85" s="264"/>
      <c r="BK85" s="264"/>
      <c r="BL85" s="264"/>
      <c r="BM85" s="264"/>
      <c r="BN85" s="264"/>
      <c r="BO85" s="264"/>
      <c r="BP85" s="264"/>
      <c r="BQ85" s="261">
        <v>79</v>
      </c>
      <c r="BR85" s="266"/>
      <c r="BS85" s="1006"/>
      <c r="BT85" s="1007"/>
      <c r="BU85" s="1007"/>
      <c r="BV85" s="1007"/>
      <c r="BW85" s="1007"/>
      <c r="BX85" s="1007"/>
      <c r="BY85" s="1007"/>
      <c r="BZ85" s="1007"/>
      <c r="CA85" s="1007"/>
      <c r="CB85" s="1007"/>
      <c r="CC85" s="1007"/>
      <c r="CD85" s="1007"/>
      <c r="CE85" s="1007"/>
      <c r="CF85" s="1007"/>
      <c r="CG85" s="1008"/>
      <c r="CH85" s="1009"/>
      <c r="CI85" s="1010"/>
      <c r="CJ85" s="1010"/>
      <c r="CK85" s="1010"/>
      <c r="CL85" s="1011"/>
      <c r="CM85" s="1009"/>
      <c r="CN85" s="1010"/>
      <c r="CO85" s="1010"/>
      <c r="CP85" s="1010"/>
      <c r="CQ85" s="1011"/>
      <c r="CR85" s="1009"/>
      <c r="CS85" s="1010"/>
      <c r="CT85" s="1010"/>
      <c r="CU85" s="1010"/>
      <c r="CV85" s="1011"/>
      <c r="CW85" s="1009"/>
      <c r="CX85" s="1010"/>
      <c r="CY85" s="1010"/>
      <c r="CZ85" s="1010"/>
      <c r="DA85" s="1011"/>
      <c r="DB85" s="1009"/>
      <c r="DC85" s="1010"/>
      <c r="DD85" s="1010"/>
      <c r="DE85" s="1010"/>
      <c r="DF85" s="1011"/>
      <c r="DG85" s="1009"/>
      <c r="DH85" s="1010"/>
      <c r="DI85" s="1010"/>
      <c r="DJ85" s="1010"/>
      <c r="DK85" s="1011"/>
      <c r="DL85" s="1009"/>
      <c r="DM85" s="1010"/>
      <c r="DN85" s="1010"/>
      <c r="DO85" s="1010"/>
      <c r="DP85" s="1011"/>
      <c r="DQ85" s="1009"/>
      <c r="DR85" s="1010"/>
      <c r="DS85" s="1010"/>
      <c r="DT85" s="1010"/>
      <c r="DU85" s="1011"/>
      <c r="DV85" s="994"/>
      <c r="DW85" s="995"/>
      <c r="DX85" s="995"/>
      <c r="DY85" s="995"/>
      <c r="DZ85" s="996"/>
      <c r="EA85" s="245"/>
    </row>
    <row r="86" spans="1:131" s="246" customFormat="1" ht="26.25" customHeight="1" x14ac:dyDescent="0.15">
      <c r="A86" s="260">
        <v>19</v>
      </c>
      <c r="B86" s="1027"/>
      <c r="C86" s="1028"/>
      <c r="D86" s="1028"/>
      <c r="E86" s="1028"/>
      <c r="F86" s="1028"/>
      <c r="G86" s="1028"/>
      <c r="H86" s="1028"/>
      <c r="I86" s="1028"/>
      <c r="J86" s="1028"/>
      <c r="K86" s="1028"/>
      <c r="L86" s="1028"/>
      <c r="M86" s="1028"/>
      <c r="N86" s="1028"/>
      <c r="O86" s="1028"/>
      <c r="P86" s="1029"/>
      <c r="Q86" s="1030"/>
      <c r="R86" s="1024"/>
      <c r="S86" s="1024"/>
      <c r="T86" s="1024"/>
      <c r="U86" s="1024"/>
      <c r="V86" s="1024"/>
      <c r="W86" s="1024"/>
      <c r="X86" s="1024"/>
      <c r="Y86" s="1024"/>
      <c r="Z86" s="1024"/>
      <c r="AA86" s="1024"/>
      <c r="AB86" s="1024"/>
      <c r="AC86" s="1024"/>
      <c r="AD86" s="1024"/>
      <c r="AE86" s="1024"/>
      <c r="AF86" s="1024"/>
      <c r="AG86" s="1024"/>
      <c r="AH86" s="1024"/>
      <c r="AI86" s="1024"/>
      <c r="AJ86" s="1024"/>
      <c r="AK86" s="1024"/>
      <c r="AL86" s="1024"/>
      <c r="AM86" s="1024"/>
      <c r="AN86" s="1024"/>
      <c r="AO86" s="1024"/>
      <c r="AP86" s="1024"/>
      <c r="AQ86" s="1024"/>
      <c r="AR86" s="1024"/>
      <c r="AS86" s="1024"/>
      <c r="AT86" s="1024"/>
      <c r="AU86" s="1024"/>
      <c r="AV86" s="1024"/>
      <c r="AW86" s="1024"/>
      <c r="AX86" s="1024"/>
      <c r="AY86" s="1024"/>
      <c r="AZ86" s="1025"/>
      <c r="BA86" s="1025"/>
      <c r="BB86" s="1025"/>
      <c r="BC86" s="1025"/>
      <c r="BD86" s="1026"/>
      <c r="BE86" s="264"/>
      <c r="BF86" s="264"/>
      <c r="BG86" s="264"/>
      <c r="BH86" s="264"/>
      <c r="BI86" s="264"/>
      <c r="BJ86" s="264"/>
      <c r="BK86" s="264"/>
      <c r="BL86" s="264"/>
      <c r="BM86" s="264"/>
      <c r="BN86" s="264"/>
      <c r="BO86" s="264"/>
      <c r="BP86" s="264"/>
      <c r="BQ86" s="261">
        <v>80</v>
      </c>
      <c r="BR86" s="266"/>
      <c r="BS86" s="1006"/>
      <c r="BT86" s="1007"/>
      <c r="BU86" s="1007"/>
      <c r="BV86" s="1007"/>
      <c r="BW86" s="1007"/>
      <c r="BX86" s="1007"/>
      <c r="BY86" s="1007"/>
      <c r="BZ86" s="1007"/>
      <c r="CA86" s="1007"/>
      <c r="CB86" s="1007"/>
      <c r="CC86" s="1007"/>
      <c r="CD86" s="1007"/>
      <c r="CE86" s="1007"/>
      <c r="CF86" s="1007"/>
      <c r="CG86" s="1008"/>
      <c r="CH86" s="1009"/>
      <c r="CI86" s="1010"/>
      <c r="CJ86" s="1010"/>
      <c r="CK86" s="1010"/>
      <c r="CL86" s="1011"/>
      <c r="CM86" s="1009"/>
      <c r="CN86" s="1010"/>
      <c r="CO86" s="1010"/>
      <c r="CP86" s="1010"/>
      <c r="CQ86" s="1011"/>
      <c r="CR86" s="1009"/>
      <c r="CS86" s="1010"/>
      <c r="CT86" s="1010"/>
      <c r="CU86" s="1010"/>
      <c r="CV86" s="1011"/>
      <c r="CW86" s="1009"/>
      <c r="CX86" s="1010"/>
      <c r="CY86" s="1010"/>
      <c r="CZ86" s="1010"/>
      <c r="DA86" s="1011"/>
      <c r="DB86" s="1009"/>
      <c r="DC86" s="1010"/>
      <c r="DD86" s="1010"/>
      <c r="DE86" s="1010"/>
      <c r="DF86" s="1011"/>
      <c r="DG86" s="1009"/>
      <c r="DH86" s="1010"/>
      <c r="DI86" s="1010"/>
      <c r="DJ86" s="1010"/>
      <c r="DK86" s="1011"/>
      <c r="DL86" s="1009"/>
      <c r="DM86" s="1010"/>
      <c r="DN86" s="1010"/>
      <c r="DO86" s="1010"/>
      <c r="DP86" s="1011"/>
      <c r="DQ86" s="1009"/>
      <c r="DR86" s="1010"/>
      <c r="DS86" s="1010"/>
      <c r="DT86" s="1010"/>
      <c r="DU86" s="1011"/>
      <c r="DV86" s="994"/>
      <c r="DW86" s="995"/>
      <c r="DX86" s="995"/>
      <c r="DY86" s="995"/>
      <c r="DZ86" s="996"/>
      <c r="EA86" s="245"/>
    </row>
    <row r="87" spans="1:131" s="246" customFormat="1" ht="26.25" customHeight="1" x14ac:dyDescent="0.15">
      <c r="A87" s="268">
        <v>20</v>
      </c>
      <c r="B87" s="1017"/>
      <c r="C87" s="1018"/>
      <c r="D87" s="1018"/>
      <c r="E87" s="1018"/>
      <c r="F87" s="1018"/>
      <c r="G87" s="1018"/>
      <c r="H87" s="1018"/>
      <c r="I87" s="1018"/>
      <c r="J87" s="1018"/>
      <c r="K87" s="1018"/>
      <c r="L87" s="1018"/>
      <c r="M87" s="1018"/>
      <c r="N87" s="1018"/>
      <c r="O87" s="1018"/>
      <c r="P87" s="1019"/>
      <c r="Q87" s="1020"/>
      <c r="R87" s="1021"/>
      <c r="S87" s="1021"/>
      <c r="T87" s="1021"/>
      <c r="U87" s="1021"/>
      <c r="V87" s="1021"/>
      <c r="W87" s="1021"/>
      <c r="X87" s="1021"/>
      <c r="Y87" s="1021"/>
      <c r="Z87" s="1021"/>
      <c r="AA87" s="1021"/>
      <c r="AB87" s="1021"/>
      <c r="AC87" s="1021"/>
      <c r="AD87" s="1021"/>
      <c r="AE87" s="1021"/>
      <c r="AF87" s="1021"/>
      <c r="AG87" s="1021"/>
      <c r="AH87" s="1021"/>
      <c r="AI87" s="1021"/>
      <c r="AJ87" s="1021"/>
      <c r="AK87" s="1021"/>
      <c r="AL87" s="1021"/>
      <c r="AM87" s="1021"/>
      <c r="AN87" s="1021"/>
      <c r="AO87" s="1021"/>
      <c r="AP87" s="1021"/>
      <c r="AQ87" s="1021"/>
      <c r="AR87" s="1021"/>
      <c r="AS87" s="1021"/>
      <c r="AT87" s="1021"/>
      <c r="AU87" s="1021"/>
      <c r="AV87" s="1021"/>
      <c r="AW87" s="1021"/>
      <c r="AX87" s="1021"/>
      <c r="AY87" s="1021"/>
      <c r="AZ87" s="1022"/>
      <c r="BA87" s="1022"/>
      <c r="BB87" s="1022"/>
      <c r="BC87" s="1022"/>
      <c r="BD87" s="1023"/>
      <c r="BE87" s="264"/>
      <c r="BF87" s="264"/>
      <c r="BG87" s="264"/>
      <c r="BH87" s="264"/>
      <c r="BI87" s="264"/>
      <c r="BJ87" s="264"/>
      <c r="BK87" s="264"/>
      <c r="BL87" s="264"/>
      <c r="BM87" s="264"/>
      <c r="BN87" s="264"/>
      <c r="BO87" s="264"/>
      <c r="BP87" s="264"/>
      <c r="BQ87" s="261">
        <v>81</v>
      </c>
      <c r="BR87" s="266"/>
      <c r="BS87" s="1006"/>
      <c r="BT87" s="1007"/>
      <c r="BU87" s="1007"/>
      <c r="BV87" s="1007"/>
      <c r="BW87" s="1007"/>
      <c r="BX87" s="1007"/>
      <c r="BY87" s="1007"/>
      <c r="BZ87" s="1007"/>
      <c r="CA87" s="1007"/>
      <c r="CB87" s="1007"/>
      <c r="CC87" s="1007"/>
      <c r="CD87" s="1007"/>
      <c r="CE87" s="1007"/>
      <c r="CF87" s="1007"/>
      <c r="CG87" s="1008"/>
      <c r="CH87" s="1009"/>
      <c r="CI87" s="1010"/>
      <c r="CJ87" s="1010"/>
      <c r="CK87" s="1010"/>
      <c r="CL87" s="1011"/>
      <c r="CM87" s="1009"/>
      <c r="CN87" s="1010"/>
      <c r="CO87" s="1010"/>
      <c r="CP87" s="1010"/>
      <c r="CQ87" s="1011"/>
      <c r="CR87" s="1009"/>
      <c r="CS87" s="1010"/>
      <c r="CT87" s="1010"/>
      <c r="CU87" s="1010"/>
      <c r="CV87" s="1011"/>
      <c r="CW87" s="1009"/>
      <c r="CX87" s="1010"/>
      <c r="CY87" s="1010"/>
      <c r="CZ87" s="1010"/>
      <c r="DA87" s="1011"/>
      <c r="DB87" s="1009"/>
      <c r="DC87" s="1010"/>
      <c r="DD87" s="1010"/>
      <c r="DE87" s="1010"/>
      <c r="DF87" s="1011"/>
      <c r="DG87" s="1009"/>
      <c r="DH87" s="1010"/>
      <c r="DI87" s="1010"/>
      <c r="DJ87" s="1010"/>
      <c r="DK87" s="1011"/>
      <c r="DL87" s="1009"/>
      <c r="DM87" s="1010"/>
      <c r="DN87" s="1010"/>
      <c r="DO87" s="1010"/>
      <c r="DP87" s="1011"/>
      <c r="DQ87" s="1009"/>
      <c r="DR87" s="1010"/>
      <c r="DS87" s="1010"/>
      <c r="DT87" s="1010"/>
      <c r="DU87" s="1011"/>
      <c r="DV87" s="994"/>
      <c r="DW87" s="995"/>
      <c r="DX87" s="995"/>
      <c r="DY87" s="995"/>
      <c r="DZ87" s="996"/>
      <c r="EA87" s="245"/>
    </row>
    <row r="88" spans="1:131" s="246" customFormat="1" ht="26.25" customHeight="1" thickBot="1" x14ac:dyDescent="0.2">
      <c r="A88" s="263" t="s">
        <v>395</v>
      </c>
      <c r="B88" s="997" t="s">
        <v>429</v>
      </c>
      <c r="C88" s="998"/>
      <c r="D88" s="998"/>
      <c r="E88" s="998"/>
      <c r="F88" s="998"/>
      <c r="G88" s="998"/>
      <c r="H88" s="998"/>
      <c r="I88" s="998"/>
      <c r="J88" s="998"/>
      <c r="K88" s="998"/>
      <c r="L88" s="998"/>
      <c r="M88" s="998"/>
      <c r="N88" s="998"/>
      <c r="O88" s="998"/>
      <c r="P88" s="999"/>
      <c r="Q88" s="1015"/>
      <c r="R88" s="1016"/>
      <c r="S88" s="1016"/>
      <c r="T88" s="1016"/>
      <c r="U88" s="1016"/>
      <c r="V88" s="1016"/>
      <c r="W88" s="1016"/>
      <c r="X88" s="1016"/>
      <c r="Y88" s="1016"/>
      <c r="Z88" s="1016"/>
      <c r="AA88" s="1016"/>
      <c r="AB88" s="1016"/>
      <c r="AC88" s="1016"/>
      <c r="AD88" s="1016"/>
      <c r="AE88" s="1016"/>
      <c r="AF88" s="1012">
        <f>SUM(AF68:AJ82)</f>
        <v>7204</v>
      </c>
      <c r="AG88" s="1012"/>
      <c r="AH88" s="1012"/>
      <c r="AI88" s="1012"/>
      <c r="AJ88" s="1012"/>
      <c r="AK88" s="1016"/>
      <c r="AL88" s="1016"/>
      <c r="AM88" s="1016"/>
      <c r="AN88" s="1016"/>
      <c r="AO88" s="1016"/>
      <c r="AP88" s="1012">
        <f>SUM(AP68:AT82)</f>
        <v>8597</v>
      </c>
      <c r="AQ88" s="1012"/>
      <c r="AR88" s="1012"/>
      <c r="AS88" s="1012"/>
      <c r="AT88" s="1012"/>
      <c r="AU88" s="1012">
        <f>SUM(AU68:AY82)</f>
        <v>211</v>
      </c>
      <c r="AV88" s="1012"/>
      <c r="AW88" s="1012"/>
      <c r="AX88" s="1012"/>
      <c r="AY88" s="1012"/>
      <c r="AZ88" s="1013"/>
      <c r="BA88" s="1013"/>
      <c r="BB88" s="1013"/>
      <c r="BC88" s="1013"/>
      <c r="BD88" s="1014"/>
      <c r="BE88" s="264"/>
      <c r="BF88" s="264"/>
      <c r="BG88" s="264"/>
      <c r="BH88" s="264"/>
      <c r="BI88" s="264"/>
      <c r="BJ88" s="264"/>
      <c r="BK88" s="264"/>
      <c r="BL88" s="264"/>
      <c r="BM88" s="264"/>
      <c r="BN88" s="264"/>
      <c r="BO88" s="264"/>
      <c r="BP88" s="264"/>
      <c r="BQ88" s="261">
        <v>82</v>
      </c>
      <c r="BR88" s="266"/>
      <c r="BS88" s="1006"/>
      <c r="BT88" s="1007"/>
      <c r="BU88" s="1007"/>
      <c r="BV88" s="1007"/>
      <c r="BW88" s="1007"/>
      <c r="BX88" s="1007"/>
      <c r="BY88" s="1007"/>
      <c r="BZ88" s="1007"/>
      <c r="CA88" s="1007"/>
      <c r="CB88" s="1007"/>
      <c r="CC88" s="1007"/>
      <c r="CD88" s="1007"/>
      <c r="CE88" s="1007"/>
      <c r="CF88" s="1007"/>
      <c r="CG88" s="1008"/>
      <c r="CH88" s="1009"/>
      <c r="CI88" s="1010"/>
      <c r="CJ88" s="1010"/>
      <c r="CK88" s="1010"/>
      <c r="CL88" s="1011"/>
      <c r="CM88" s="1009"/>
      <c r="CN88" s="1010"/>
      <c r="CO88" s="1010"/>
      <c r="CP88" s="1010"/>
      <c r="CQ88" s="1011"/>
      <c r="CR88" s="1009"/>
      <c r="CS88" s="1010"/>
      <c r="CT88" s="1010"/>
      <c r="CU88" s="1010"/>
      <c r="CV88" s="1011"/>
      <c r="CW88" s="1009"/>
      <c r="CX88" s="1010"/>
      <c r="CY88" s="1010"/>
      <c r="CZ88" s="1010"/>
      <c r="DA88" s="1011"/>
      <c r="DB88" s="1009"/>
      <c r="DC88" s="1010"/>
      <c r="DD88" s="1010"/>
      <c r="DE88" s="1010"/>
      <c r="DF88" s="1011"/>
      <c r="DG88" s="1009"/>
      <c r="DH88" s="1010"/>
      <c r="DI88" s="1010"/>
      <c r="DJ88" s="1010"/>
      <c r="DK88" s="1011"/>
      <c r="DL88" s="1009"/>
      <c r="DM88" s="1010"/>
      <c r="DN88" s="1010"/>
      <c r="DO88" s="1010"/>
      <c r="DP88" s="1011"/>
      <c r="DQ88" s="1009"/>
      <c r="DR88" s="1010"/>
      <c r="DS88" s="1010"/>
      <c r="DT88" s="1010"/>
      <c r="DU88" s="1011"/>
      <c r="DV88" s="994"/>
      <c r="DW88" s="995"/>
      <c r="DX88" s="995"/>
      <c r="DY88" s="995"/>
      <c r="DZ88" s="996"/>
      <c r="EA88" s="245"/>
    </row>
    <row r="89" spans="1:131" s="246" customFormat="1" ht="26.25" hidden="1" customHeight="1" x14ac:dyDescent="0.15">
      <c r="A89" s="269"/>
      <c r="B89" s="270"/>
      <c r="C89" s="270"/>
      <c r="D89" s="270"/>
      <c r="E89" s="270"/>
      <c r="F89" s="270"/>
      <c r="G89" s="270"/>
      <c r="H89" s="270"/>
      <c r="I89" s="270"/>
      <c r="J89" s="270"/>
      <c r="K89" s="270"/>
      <c r="L89" s="270"/>
      <c r="M89" s="270"/>
      <c r="N89" s="270"/>
      <c r="O89" s="270"/>
      <c r="P89" s="270"/>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2"/>
      <c r="BA89" s="272"/>
      <c r="BB89" s="272"/>
      <c r="BC89" s="272"/>
      <c r="BD89" s="272"/>
      <c r="BE89" s="264"/>
      <c r="BF89" s="264"/>
      <c r="BG89" s="264"/>
      <c r="BH89" s="264"/>
      <c r="BI89" s="264"/>
      <c r="BJ89" s="264"/>
      <c r="BK89" s="264"/>
      <c r="BL89" s="264"/>
      <c r="BM89" s="264"/>
      <c r="BN89" s="264"/>
      <c r="BO89" s="264"/>
      <c r="BP89" s="264"/>
      <c r="BQ89" s="261">
        <v>83</v>
      </c>
      <c r="BR89" s="266"/>
      <c r="BS89" s="1006"/>
      <c r="BT89" s="1007"/>
      <c r="BU89" s="1007"/>
      <c r="BV89" s="1007"/>
      <c r="BW89" s="1007"/>
      <c r="BX89" s="1007"/>
      <c r="BY89" s="1007"/>
      <c r="BZ89" s="1007"/>
      <c r="CA89" s="1007"/>
      <c r="CB89" s="1007"/>
      <c r="CC89" s="1007"/>
      <c r="CD89" s="1007"/>
      <c r="CE89" s="1007"/>
      <c r="CF89" s="1007"/>
      <c r="CG89" s="1008"/>
      <c r="CH89" s="1009"/>
      <c r="CI89" s="1010"/>
      <c r="CJ89" s="1010"/>
      <c r="CK89" s="1010"/>
      <c r="CL89" s="1011"/>
      <c r="CM89" s="1009"/>
      <c r="CN89" s="1010"/>
      <c r="CO89" s="1010"/>
      <c r="CP89" s="1010"/>
      <c r="CQ89" s="1011"/>
      <c r="CR89" s="1009"/>
      <c r="CS89" s="1010"/>
      <c r="CT89" s="1010"/>
      <c r="CU89" s="1010"/>
      <c r="CV89" s="1011"/>
      <c r="CW89" s="1009"/>
      <c r="CX89" s="1010"/>
      <c r="CY89" s="1010"/>
      <c r="CZ89" s="1010"/>
      <c r="DA89" s="1011"/>
      <c r="DB89" s="1009"/>
      <c r="DC89" s="1010"/>
      <c r="DD89" s="1010"/>
      <c r="DE89" s="1010"/>
      <c r="DF89" s="1011"/>
      <c r="DG89" s="1009"/>
      <c r="DH89" s="1010"/>
      <c r="DI89" s="1010"/>
      <c r="DJ89" s="1010"/>
      <c r="DK89" s="1011"/>
      <c r="DL89" s="1009"/>
      <c r="DM89" s="1010"/>
      <c r="DN89" s="1010"/>
      <c r="DO89" s="1010"/>
      <c r="DP89" s="1011"/>
      <c r="DQ89" s="1009"/>
      <c r="DR89" s="1010"/>
      <c r="DS89" s="1010"/>
      <c r="DT89" s="1010"/>
      <c r="DU89" s="1011"/>
      <c r="DV89" s="994"/>
      <c r="DW89" s="995"/>
      <c r="DX89" s="995"/>
      <c r="DY89" s="995"/>
      <c r="DZ89" s="996"/>
      <c r="EA89" s="245"/>
    </row>
    <row r="90" spans="1:131" s="246" customFormat="1" ht="26.25" hidden="1" customHeight="1" x14ac:dyDescent="0.15">
      <c r="A90" s="269"/>
      <c r="B90" s="270"/>
      <c r="C90" s="270"/>
      <c r="D90" s="270"/>
      <c r="E90" s="270"/>
      <c r="F90" s="270"/>
      <c r="G90" s="270"/>
      <c r="H90" s="270"/>
      <c r="I90" s="270"/>
      <c r="J90" s="270"/>
      <c r="K90" s="270"/>
      <c r="L90" s="270"/>
      <c r="M90" s="270"/>
      <c r="N90" s="270"/>
      <c r="O90" s="270"/>
      <c r="P90" s="270"/>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2"/>
      <c r="BA90" s="272"/>
      <c r="BB90" s="272"/>
      <c r="BC90" s="272"/>
      <c r="BD90" s="272"/>
      <c r="BE90" s="264"/>
      <c r="BF90" s="264"/>
      <c r="BG90" s="264"/>
      <c r="BH90" s="264"/>
      <c r="BI90" s="264"/>
      <c r="BJ90" s="264"/>
      <c r="BK90" s="264"/>
      <c r="BL90" s="264"/>
      <c r="BM90" s="264"/>
      <c r="BN90" s="264"/>
      <c r="BO90" s="264"/>
      <c r="BP90" s="264"/>
      <c r="BQ90" s="261">
        <v>84</v>
      </c>
      <c r="BR90" s="266"/>
      <c r="BS90" s="1006"/>
      <c r="BT90" s="1007"/>
      <c r="BU90" s="1007"/>
      <c r="BV90" s="1007"/>
      <c r="BW90" s="1007"/>
      <c r="BX90" s="1007"/>
      <c r="BY90" s="1007"/>
      <c r="BZ90" s="1007"/>
      <c r="CA90" s="1007"/>
      <c r="CB90" s="1007"/>
      <c r="CC90" s="1007"/>
      <c r="CD90" s="1007"/>
      <c r="CE90" s="1007"/>
      <c r="CF90" s="1007"/>
      <c r="CG90" s="1008"/>
      <c r="CH90" s="1009"/>
      <c r="CI90" s="1010"/>
      <c r="CJ90" s="1010"/>
      <c r="CK90" s="1010"/>
      <c r="CL90" s="1011"/>
      <c r="CM90" s="1009"/>
      <c r="CN90" s="1010"/>
      <c r="CO90" s="1010"/>
      <c r="CP90" s="1010"/>
      <c r="CQ90" s="1011"/>
      <c r="CR90" s="1009"/>
      <c r="CS90" s="1010"/>
      <c r="CT90" s="1010"/>
      <c r="CU90" s="1010"/>
      <c r="CV90" s="1011"/>
      <c r="CW90" s="1009"/>
      <c r="CX90" s="1010"/>
      <c r="CY90" s="1010"/>
      <c r="CZ90" s="1010"/>
      <c r="DA90" s="1011"/>
      <c r="DB90" s="1009"/>
      <c r="DC90" s="1010"/>
      <c r="DD90" s="1010"/>
      <c r="DE90" s="1010"/>
      <c r="DF90" s="1011"/>
      <c r="DG90" s="1009"/>
      <c r="DH90" s="1010"/>
      <c r="DI90" s="1010"/>
      <c r="DJ90" s="1010"/>
      <c r="DK90" s="1011"/>
      <c r="DL90" s="1009"/>
      <c r="DM90" s="1010"/>
      <c r="DN90" s="1010"/>
      <c r="DO90" s="1010"/>
      <c r="DP90" s="1011"/>
      <c r="DQ90" s="1009"/>
      <c r="DR90" s="1010"/>
      <c r="DS90" s="1010"/>
      <c r="DT90" s="1010"/>
      <c r="DU90" s="1011"/>
      <c r="DV90" s="994"/>
      <c r="DW90" s="995"/>
      <c r="DX90" s="995"/>
      <c r="DY90" s="995"/>
      <c r="DZ90" s="996"/>
      <c r="EA90" s="245"/>
    </row>
    <row r="91" spans="1:131" s="246" customFormat="1" ht="26.25" hidden="1" customHeight="1" x14ac:dyDescent="0.15">
      <c r="A91" s="269"/>
      <c r="B91" s="270"/>
      <c r="C91" s="270"/>
      <c r="D91" s="270"/>
      <c r="E91" s="270"/>
      <c r="F91" s="270"/>
      <c r="G91" s="270"/>
      <c r="H91" s="270"/>
      <c r="I91" s="270"/>
      <c r="J91" s="270"/>
      <c r="K91" s="270"/>
      <c r="L91" s="270"/>
      <c r="M91" s="270"/>
      <c r="N91" s="270"/>
      <c r="O91" s="270"/>
      <c r="P91" s="270"/>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2"/>
      <c r="BA91" s="272"/>
      <c r="BB91" s="272"/>
      <c r="BC91" s="272"/>
      <c r="BD91" s="272"/>
      <c r="BE91" s="264"/>
      <c r="BF91" s="264"/>
      <c r="BG91" s="264"/>
      <c r="BH91" s="264"/>
      <c r="BI91" s="264"/>
      <c r="BJ91" s="264"/>
      <c r="BK91" s="264"/>
      <c r="BL91" s="264"/>
      <c r="BM91" s="264"/>
      <c r="BN91" s="264"/>
      <c r="BO91" s="264"/>
      <c r="BP91" s="264"/>
      <c r="BQ91" s="261">
        <v>85</v>
      </c>
      <c r="BR91" s="266"/>
      <c r="BS91" s="1006"/>
      <c r="BT91" s="1007"/>
      <c r="BU91" s="1007"/>
      <c r="BV91" s="1007"/>
      <c r="BW91" s="1007"/>
      <c r="BX91" s="1007"/>
      <c r="BY91" s="1007"/>
      <c r="BZ91" s="1007"/>
      <c r="CA91" s="1007"/>
      <c r="CB91" s="1007"/>
      <c r="CC91" s="1007"/>
      <c r="CD91" s="1007"/>
      <c r="CE91" s="1007"/>
      <c r="CF91" s="1007"/>
      <c r="CG91" s="1008"/>
      <c r="CH91" s="1009"/>
      <c r="CI91" s="1010"/>
      <c r="CJ91" s="1010"/>
      <c r="CK91" s="1010"/>
      <c r="CL91" s="1011"/>
      <c r="CM91" s="1009"/>
      <c r="CN91" s="1010"/>
      <c r="CO91" s="1010"/>
      <c r="CP91" s="1010"/>
      <c r="CQ91" s="1011"/>
      <c r="CR91" s="1009"/>
      <c r="CS91" s="1010"/>
      <c r="CT91" s="1010"/>
      <c r="CU91" s="1010"/>
      <c r="CV91" s="1011"/>
      <c r="CW91" s="1009"/>
      <c r="CX91" s="1010"/>
      <c r="CY91" s="1010"/>
      <c r="CZ91" s="1010"/>
      <c r="DA91" s="1011"/>
      <c r="DB91" s="1009"/>
      <c r="DC91" s="1010"/>
      <c r="DD91" s="1010"/>
      <c r="DE91" s="1010"/>
      <c r="DF91" s="1011"/>
      <c r="DG91" s="1009"/>
      <c r="DH91" s="1010"/>
      <c r="DI91" s="1010"/>
      <c r="DJ91" s="1010"/>
      <c r="DK91" s="1011"/>
      <c r="DL91" s="1009"/>
      <c r="DM91" s="1010"/>
      <c r="DN91" s="1010"/>
      <c r="DO91" s="1010"/>
      <c r="DP91" s="1011"/>
      <c r="DQ91" s="1009"/>
      <c r="DR91" s="1010"/>
      <c r="DS91" s="1010"/>
      <c r="DT91" s="1010"/>
      <c r="DU91" s="1011"/>
      <c r="DV91" s="994"/>
      <c r="DW91" s="995"/>
      <c r="DX91" s="995"/>
      <c r="DY91" s="995"/>
      <c r="DZ91" s="996"/>
      <c r="EA91" s="245"/>
    </row>
    <row r="92" spans="1:131" s="246" customFormat="1" ht="26.25" hidden="1" customHeight="1" x14ac:dyDescent="0.15">
      <c r="A92" s="269"/>
      <c r="B92" s="270"/>
      <c r="C92" s="270"/>
      <c r="D92" s="270"/>
      <c r="E92" s="270"/>
      <c r="F92" s="270"/>
      <c r="G92" s="270"/>
      <c r="H92" s="270"/>
      <c r="I92" s="270"/>
      <c r="J92" s="270"/>
      <c r="K92" s="270"/>
      <c r="L92" s="270"/>
      <c r="M92" s="270"/>
      <c r="N92" s="270"/>
      <c r="O92" s="270"/>
      <c r="P92" s="270"/>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2"/>
      <c r="BA92" s="272"/>
      <c r="BB92" s="272"/>
      <c r="BC92" s="272"/>
      <c r="BD92" s="272"/>
      <c r="BE92" s="264"/>
      <c r="BF92" s="264"/>
      <c r="BG92" s="264"/>
      <c r="BH92" s="264"/>
      <c r="BI92" s="264"/>
      <c r="BJ92" s="264"/>
      <c r="BK92" s="264"/>
      <c r="BL92" s="264"/>
      <c r="BM92" s="264"/>
      <c r="BN92" s="264"/>
      <c r="BO92" s="264"/>
      <c r="BP92" s="264"/>
      <c r="BQ92" s="261">
        <v>86</v>
      </c>
      <c r="BR92" s="266"/>
      <c r="BS92" s="1006"/>
      <c r="BT92" s="1007"/>
      <c r="BU92" s="1007"/>
      <c r="BV92" s="1007"/>
      <c r="BW92" s="1007"/>
      <c r="BX92" s="1007"/>
      <c r="BY92" s="1007"/>
      <c r="BZ92" s="1007"/>
      <c r="CA92" s="1007"/>
      <c r="CB92" s="1007"/>
      <c r="CC92" s="1007"/>
      <c r="CD92" s="1007"/>
      <c r="CE92" s="1007"/>
      <c r="CF92" s="1007"/>
      <c r="CG92" s="1008"/>
      <c r="CH92" s="1009"/>
      <c r="CI92" s="1010"/>
      <c r="CJ92" s="1010"/>
      <c r="CK92" s="1010"/>
      <c r="CL92" s="1011"/>
      <c r="CM92" s="1009"/>
      <c r="CN92" s="1010"/>
      <c r="CO92" s="1010"/>
      <c r="CP92" s="1010"/>
      <c r="CQ92" s="1011"/>
      <c r="CR92" s="1009"/>
      <c r="CS92" s="1010"/>
      <c r="CT92" s="1010"/>
      <c r="CU92" s="1010"/>
      <c r="CV92" s="1011"/>
      <c r="CW92" s="1009"/>
      <c r="CX92" s="1010"/>
      <c r="CY92" s="1010"/>
      <c r="CZ92" s="1010"/>
      <c r="DA92" s="1011"/>
      <c r="DB92" s="1009"/>
      <c r="DC92" s="1010"/>
      <c r="DD92" s="1010"/>
      <c r="DE92" s="1010"/>
      <c r="DF92" s="1011"/>
      <c r="DG92" s="1009"/>
      <c r="DH92" s="1010"/>
      <c r="DI92" s="1010"/>
      <c r="DJ92" s="1010"/>
      <c r="DK92" s="1011"/>
      <c r="DL92" s="1009"/>
      <c r="DM92" s="1010"/>
      <c r="DN92" s="1010"/>
      <c r="DO92" s="1010"/>
      <c r="DP92" s="1011"/>
      <c r="DQ92" s="1009"/>
      <c r="DR92" s="1010"/>
      <c r="DS92" s="1010"/>
      <c r="DT92" s="1010"/>
      <c r="DU92" s="1011"/>
      <c r="DV92" s="994"/>
      <c r="DW92" s="995"/>
      <c r="DX92" s="995"/>
      <c r="DY92" s="995"/>
      <c r="DZ92" s="996"/>
      <c r="EA92" s="245"/>
    </row>
    <row r="93" spans="1:131" s="246" customFormat="1" ht="26.25" hidden="1" customHeight="1" x14ac:dyDescent="0.15">
      <c r="A93" s="269"/>
      <c r="B93" s="270"/>
      <c r="C93" s="270"/>
      <c r="D93" s="270"/>
      <c r="E93" s="270"/>
      <c r="F93" s="270"/>
      <c r="G93" s="270"/>
      <c r="H93" s="270"/>
      <c r="I93" s="270"/>
      <c r="J93" s="270"/>
      <c r="K93" s="270"/>
      <c r="L93" s="270"/>
      <c r="M93" s="270"/>
      <c r="N93" s="270"/>
      <c r="O93" s="270"/>
      <c r="P93" s="270"/>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2"/>
      <c r="BA93" s="272"/>
      <c r="BB93" s="272"/>
      <c r="BC93" s="272"/>
      <c r="BD93" s="272"/>
      <c r="BE93" s="264"/>
      <c r="BF93" s="264"/>
      <c r="BG93" s="264"/>
      <c r="BH93" s="264"/>
      <c r="BI93" s="264"/>
      <c r="BJ93" s="264"/>
      <c r="BK93" s="264"/>
      <c r="BL93" s="264"/>
      <c r="BM93" s="264"/>
      <c r="BN93" s="264"/>
      <c r="BO93" s="264"/>
      <c r="BP93" s="264"/>
      <c r="BQ93" s="261">
        <v>87</v>
      </c>
      <c r="BR93" s="266"/>
      <c r="BS93" s="1006"/>
      <c r="BT93" s="1007"/>
      <c r="BU93" s="1007"/>
      <c r="BV93" s="1007"/>
      <c r="BW93" s="1007"/>
      <c r="BX93" s="1007"/>
      <c r="BY93" s="1007"/>
      <c r="BZ93" s="1007"/>
      <c r="CA93" s="1007"/>
      <c r="CB93" s="1007"/>
      <c r="CC93" s="1007"/>
      <c r="CD93" s="1007"/>
      <c r="CE93" s="1007"/>
      <c r="CF93" s="1007"/>
      <c r="CG93" s="1008"/>
      <c r="CH93" s="1009"/>
      <c r="CI93" s="1010"/>
      <c r="CJ93" s="1010"/>
      <c r="CK93" s="1010"/>
      <c r="CL93" s="1011"/>
      <c r="CM93" s="1009"/>
      <c r="CN93" s="1010"/>
      <c r="CO93" s="1010"/>
      <c r="CP93" s="1010"/>
      <c r="CQ93" s="1011"/>
      <c r="CR93" s="1009"/>
      <c r="CS93" s="1010"/>
      <c r="CT93" s="1010"/>
      <c r="CU93" s="1010"/>
      <c r="CV93" s="1011"/>
      <c r="CW93" s="1009"/>
      <c r="CX93" s="1010"/>
      <c r="CY93" s="1010"/>
      <c r="CZ93" s="1010"/>
      <c r="DA93" s="1011"/>
      <c r="DB93" s="1009"/>
      <c r="DC93" s="1010"/>
      <c r="DD93" s="1010"/>
      <c r="DE93" s="1010"/>
      <c r="DF93" s="1011"/>
      <c r="DG93" s="1009"/>
      <c r="DH93" s="1010"/>
      <c r="DI93" s="1010"/>
      <c r="DJ93" s="1010"/>
      <c r="DK93" s="1011"/>
      <c r="DL93" s="1009"/>
      <c r="DM93" s="1010"/>
      <c r="DN93" s="1010"/>
      <c r="DO93" s="1010"/>
      <c r="DP93" s="1011"/>
      <c r="DQ93" s="1009"/>
      <c r="DR93" s="1010"/>
      <c r="DS93" s="1010"/>
      <c r="DT93" s="1010"/>
      <c r="DU93" s="1011"/>
      <c r="DV93" s="994"/>
      <c r="DW93" s="995"/>
      <c r="DX93" s="995"/>
      <c r="DY93" s="995"/>
      <c r="DZ93" s="996"/>
      <c r="EA93" s="245"/>
    </row>
    <row r="94" spans="1:131" s="246" customFormat="1" ht="26.25" hidden="1" customHeight="1" x14ac:dyDescent="0.15">
      <c r="A94" s="269"/>
      <c r="B94" s="270"/>
      <c r="C94" s="270"/>
      <c r="D94" s="270"/>
      <c r="E94" s="270"/>
      <c r="F94" s="270"/>
      <c r="G94" s="270"/>
      <c r="H94" s="270"/>
      <c r="I94" s="270"/>
      <c r="J94" s="270"/>
      <c r="K94" s="270"/>
      <c r="L94" s="270"/>
      <c r="M94" s="270"/>
      <c r="N94" s="270"/>
      <c r="O94" s="270"/>
      <c r="P94" s="270"/>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2"/>
      <c r="BA94" s="272"/>
      <c r="BB94" s="272"/>
      <c r="BC94" s="272"/>
      <c r="BD94" s="272"/>
      <c r="BE94" s="264"/>
      <c r="BF94" s="264"/>
      <c r="BG94" s="264"/>
      <c r="BH94" s="264"/>
      <c r="BI94" s="264"/>
      <c r="BJ94" s="264"/>
      <c r="BK94" s="264"/>
      <c r="BL94" s="264"/>
      <c r="BM94" s="264"/>
      <c r="BN94" s="264"/>
      <c r="BO94" s="264"/>
      <c r="BP94" s="264"/>
      <c r="BQ94" s="261">
        <v>88</v>
      </c>
      <c r="BR94" s="266"/>
      <c r="BS94" s="1006"/>
      <c r="BT94" s="1007"/>
      <c r="BU94" s="1007"/>
      <c r="BV94" s="1007"/>
      <c r="BW94" s="1007"/>
      <c r="BX94" s="1007"/>
      <c r="BY94" s="1007"/>
      <c r="BZ94" s="1007"/>
      <c r="CA94" s="1007"/>
      <c r="CB94" s="1007"/>
      <c r="CC94" s="1007"/>
      <c r="CD94" s="1007"/>
      <c r="CE94" s="1007"/>
      <c r="CF94" s="1007"/>
      <c r="CG94" s="1008"/>
      <c r="CH94" s="1009"/>
      <c r="CI94" s="1010"/>
      <c r="CJ94" s="1010"/>
      <c r="CK94" s="1010"/>
      <c r="CL94" s="1011"/>
      <c r="CM94" s="1009"/>
      <c r="CN94" s="1010"/>
      <c r="CO94" s="1010"/>
      <c r="CP94" s="1010"/>
      <c r="CQ94" s="1011"/>
      <c r="CR94" s="1009"/>
      <c r="CS94" s="1010"/>
      <c r="CT94" s="1010"/>
      <c r="CU94" s="1010"/>
      <c r="CV94" s="1011"/>
      <c r="CW94" s="1009"/>
      <c r="CX94" s="1010"/>
      <c r="CY94" s="1010"/>
      <c r="CZ94" s="1010"/>
      <c r="DA94" s="1011"/>
      <c r="DB94" s="1009"/>
      <c r="DC94" s="1010"/>
      <c r="DD94" s="1010"/>
      <c r="DE94" s="1010"/>
      <c r="DF94" s="1011"/>
      <c r="DG94" s="1009"/>
      <c r="DH94" s="1010"/>
      <c r="DI94" s="1010"/>
      <c r="DJ94" s="1010"/>
      <c r="DK94" s="1011"/>
      <c r="DL94" s="1009"/>
      <c r="DM94" s="1010"/>
      <c r="DN94" s="1010"/>
      <c r="DO94" s="1010"/>
      <c r="DP94" s="1011"/>
      <c r="DQ94" s="1009"/>
      <c r="DR94" s="1010"/>
      <c r="DS94" s="1010"/>
      <c r="DT94" s="1010"/>
      <c r="DU94" s="1011"/>
      <c r="DV94" s="994"/>
      <c r="DW94" s="995"/>
      <c r="DX94" s="995"/>
      <c r="DY94" s="995"/>
      <c r="DZ94" s="996"/>
      <c r="EA94" s="245"/>
    </row>
    <row r="95" spans="1:131" s="246" customFormat="1" ht="26.25" hidden="1" customHeight="1" x14ac:dyDescent="0.15">
      <c r="A95" s="269"/>
      <c r="B95" s="270"/>
      <c r="C95" s="270"/>
      <c r="D95" s="270"/>
      <c r="E95" s="270"/>
      <c r="F95" s="270"/>
      <c r="G95" s="270"/>
      <c r="H95" s="270"/>
      <c r="I95" s="270"/>
      <c r="J95" s="270"/>
      <c r="K95" s="270"/>
      <c r="L95" s="270"/>
      <c r="M95" s="270"/>
      <c r="N95" s="270"/>
      <c r="O95" s="270"/>
      <c r="P95" s="270"/>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2"/>
      <c r="BA95" s="272"/>
      <c r="BB95" s="272"/>
      <c r="BC95" s="272"/>
      <c r="BD95" s="272"/>
      <c r="BE95" s="264"/>
      <c r="BF95" s="264"/>
      <c r="BG95" s="264"/>
      <c r="BH95" s="264"/>
      <c r="BI95" s="264"/>
      <c r="BJ95" s="264"/>
      <c r="BK95" s="264"/>
      <c r="BL95" s="264"/>
      <c r="BM95" s="264"/>
      <c r="BN95" s="264"/>
      <c r="BO95" s="264"/>
      <c r="BP95" s="264"/>
      <c r="BQ95" s="261">
        <v>89</v>
      </c>
      <c r="BR95" s="266"/>
      <c r="BS95" s="1006"/>
      <c r="BT95" s="1007"/>
      <c r="BU95" s="1007"/>
      <c r="BV95" s="1007"/>
      <c r="BW95" s="1007"/>
      <c r="BX95" s="1007"/>
      <c r="BY95" s="1007"/>
      <c r="BZ95" s="1007"/>
      <c r="CA95" s="1007"/>
      <c r="CB95" s="1007"/>
      <c r="CC95" s="1007"/>
      <c r="CD95" s="1007"/>
      <c r="CE95" s="1007"/>
      <c r="CF95" s="1007"/>
      <c r="CG95" s="1008"/>
      <c r="CH95" s="1009"/>
      <c r="CI95" s="1010"/>
      <c r="CJ95" s="1010"/>
      <c r="CK95" s="1010"/>
      <c r="CL95" s="1011"/>
      <c r="CM95" s="1009"/>
      <c r="CN95" s="1010"/>
      <c r="CO95" s="1010"/>
      <c r="CP95" s="1010"/>
      <c r="CQ95" s="1011"/>
      <c r="CR95" s="1009"/>
      <c r="CS95" s="1010"/>
      <c r="CT95" s="1010"/>
      <c r="CU95" s="1010"/>
      <c r="CV95" s="1011"/>
      <c r="CW95" s="1009"/>
      <c r="CX95" s="1010"/>
      <c r="CY95" s="1010"/>
      <c r="CZ95" s="1010"/>
      <c r="DA95" s="1011"/>
      <c r="DB95" s="1009"/>
      <c r="DC95" s="1010"/>
      <c r="DD95" s="1010"/>
      <c r="DE95" s="1010"/>
      <c r="DF95" s="1011"/>
      <c r="DG95" s="1009"/>
      <c r="DH95" s="1010"/>
      <c r="DI95" s="1010"/>
      <c r="DJ95" s="1010"/>
      <c r="DK95" s="1011"/>
      <c r="DL95" s="1009"/>
      <c r="DM95" s="1010"/>
      <c r="DN95" s="1010"/>
      <c r="DO95" s="1010"/>
      <c r="DP95" s="1011"/>
      <c r="DQ95" s="1009"/>
      <c r="DR95" s="1010"/>
      <c r="DS95" s="1010"/>
      <c r="DT95" s="1010"/>
      <c r="DU95" s="1011"/>
      <c r="DV95" s="994"/>
      <c r="DW95" s="995"/>
      <c r="DX95" s="995"/>
      <c r="DY95" s="995"/>
      <c r="DZ95" s="996"/>
      <c r="EA95" s="245"/>
    </row>
    <row r="96" spans="1:131" s="246" customFormat="1" ht="26.25" hidden="1" customHeight="1" x14ac:dyDescent="0.15">
      <c r="A96" s="269"/>
      <c r="B96" s="270"/>
      <c r="C96" s="270"/>
      <c r="D96" s="270"/>
      <c r="E96" s="270"/>
      <c r="F96" s="270"/>
      <c r="G96" s="270"/>
      <c r="H96" s="270"/>
      <c r="I96" s="270"/>
      <c r="J96" s="270"/>
      <c r="K96" s="270"/>
      <c r="L96" s="270"/>
      <c r="M96" s="270"/>
      <c r="N96" s="270"/>
      <c r="O96" s="270"/>
      <c r="P96" s="270"/>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2"/>
      <c r="BA96" s="272"/>
      <c r="BB96" s="272"/>
      <c r="BC96" s="272"/>
      <c r="BD96" s="272"/>
      <c r="BE96" s="264"/>
      <c r="BF96" s="264"/>
      <c r="BG96" s="264"/>
      <c r="BH96" s="264"/>
      <c r="BI96" s="264"/>
      <c r="BJ96" s="264"/>
      <c r="BK96" s="264"/>
      <c r="BL96" s="264"/>
      <c r="BM96" s="264"/>
      <c r="BN96" s="264"/>
      <c r="BO96" s="264"/>
      <c r="BP96" s="264"/>
      <c r="BQ96" s="261">
        <v>90</v>
      </c>
      <c r="BR96" s="266"/>
      <c r="BS96" s="1006"/>
      <c r="BT96" s="1007"/>
      <c r="BU96" s="1007"/>
      <c r="BV96" s="1007"/>
      <c r="BW96" s="1007"/>
      <c r="BX96" s="1007"/>
      <c r="BY96" s="1007"/>
      <c r="BZ96" s="1007"/>
      <c r="CA96" s="1007"/>
      <c r="CB96" s="1007"/>
      <c r="CC96" s="1007"/>
      <c r="CD96" s="1007"/>
      <c r="CE96" s="1007"/>
      <c r="CF96" s="1007"/>
      <c r="CG96" s="1008"/>
      <c r="CH96" s="1009"/>
      <c r="CI96" s="1010"/>
      <c r="CJ96" s="1010"/>
      <c r="CK96" s="1010"/>
      <c r="CL96" s="1011"/>
      <c r="CM96" s="1009"/>
      <c r="CN96" s="1010"/>
      <c r="CO96" s="1010"/>
      <c r="CP96" s="1010"/>
      <c r="CQ96" s="1011"/>
      <c r="CR96" s="1009"/>
      <c r="CS96" s="1010"/>
      <c r="CT96" s="1010"/>
      <c r="CU96" s="1010"/>
      <c r="CV96" s="1011"/>
      <c r="CW96" s="1009"/>
      <c r="CX96" s="1010"/>
      <c r="CY96" s="1010"/>
      <c r="CZ96" s="1010"/>
      <c r="DA96" s="1011"/>
      <c r="DB96" s="1009"/>
      <c r="DC96" s="1010"/>
      <c r="DD96" s="1010"/>
      <c r="DE96" s="1010"/>
      <c r="DF96" s="1011"/>
      <c r="DG96" s="1009"/>
      <c r="DH96" s="1010"/>
      <c r="DI96" s="1010"/>
      <c r="DJ96" s="1010"/>
      <c r="DK96" s="1011"/>
      <c r="DL96" s="1009"/>
      <c r="DM96" s="1010"/>
      <c r="DN96" s="1010"/>
      <c r="DO96" s="1010"/>
      <c r="DP96" s="1011"/>
      <c r="DQ96" s="1009"/>
      <c r="DR96" s="1010"/>
      <c r="DS96" s="1010"/>
      <c r="DT96" s="1010"/>
      <c r="DU96" s="1011"/>
      <c r="DV96" s="994"/>
      <c r="DW96" s="995"/>
      <c r="DX96" s="995"/>
      <c r="DY96" s="995"/>
      <c r="DZ96" s="996"/>
      <c r="EA96" s="245"/>
    </row>
    <row r="97" spans="1:131" s="246" customFormat="1" ht="26.25" hidden="1" customHeight="1" x14ac:dyDescent="0.15">
      <c r="A97" s="269"/>
      <c r="B97" s="270"/>
      <c r="C97" s="270"/>
      <c r="D97" s="270"/>
      <c r="E97" s="270"/>
      <c r="F97" s="270"/>
      <c r="G97" s="270"/>
      <c r="H97" s="270"/>
      <c r="I97" s="270"/>
      <c r="J97" s="270"/>
      <c r="K97" s="270"/>
      <c r="L97" s="270"/>
      <c r="M97" s="270"/>
      <c r="N97" s="270"/>
      <c r="O97" s="270"/>
      <c r="P97" s="270"/>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2"/>
      <c r="BA97" s="272"/>
      <c r="BB97" s="272"/>
      <c r="BC97" s="272"/>
      <c r="BD97" s="272"/>
      <c r="BE97" s="264"/>
      <c r="BF97" s="264"/>
      <c r="BG97" s="264"/>
      <c r="BH97" s="264"/>
      <c r="BI97" s="264"/>
      <c r="BJ97" s="264"/>
      <c r="BK97" s="264"/>
      <c r="BL97" s="264"/>
      <c r="BM97" s="264"/>
      <c r="BN97" s="264"/>
      <c r="BO97" s="264"/>
      <c r="BP97" s="264"/>
      <c r="BQ97" s="261">
        <v>91</v>
      </c>
      <c r="BR97" s="266"/>
      <c r="BS97" s="1006"/>
      <c r="BT97" s="1007"/>
      <c r="BU97" s="1007"/>
      <c r="BV97" s="1007"/>
      <c r="BW97" s="1007"/>
      <c r="BX97" s="1007"/>
      <c r="BY97" s="1007"/>
      <c r="BZ97" s="1007"/>
      <c r="CA97" s="1007"/>
      <c r="CB97" s="1007"/>
      <c r="CC97" s="1007"/>
      <c r="CD97" s="1007"/>
      <c r="CE97" s="1007"/>
      <c r="CF97" s="1007"/>
      <c r="CG97" s="1008"/>
      <c r="CH97" s="1009"/>
      <c r="CI97" s="1010"/>
      <c r="CJ97" s="1010"/>
      <c r="CK97" s="1010"/>
      <c r="CL97" s="1011"/>
      <c r="CM97" s="1009"/>
      <c r="CN97" s="1010"/>
      <c r="CO97" s="1010"/>
      <c r="CP97" s="1010"/>
      <c r="CQ97" s="1011"/>
      <c r="CR97" s="1009"/>
      <c r="CS97" s="1010"/>
      <c r="CT97" s="1010"/>
      <c r="CU97" s="1010"/>
      <c r="CV97" s="1011"/>
      <c r="CW97" s="1009"/>
      <c r="CX97" s="1010"/>
      <c r="CY97" s="1010"/>
      <c r="CZ97" s="1010"/>
      <c r="DA97" s="1011"/>
      <c r="DB97" s="1009"/>
      <c r="DC97" s="1010"/>
      <c r="DD97" s="1010"/>
      <c r="DE97" s="1010"/>
      <c r="DF97" s="1011"/>
      <c r="DG97" s="1009"/>
      <c r="DH97" s="1010"/>
      <c r="DI97" s="1010"/>
      <c r="DJ97" s="1010"/>
      <c r="DK97" s="1011"/>
      <c r="DL97" s="1009"/>
      <c r="DM97" s="1010"/>
      <c r="DN97" s="1010"/>
      <c r="DO97" s="1010"/>
      <c r="DP97" s="1011"/>
      <c r="DQ97" s="1009"/>
      <c r="DR97" s="1010"/>
      <c r="DS97" s="1010"/>
      <c r="DT97" s="1010"/>
      <c r="DU97" s="1011"/>
      <c r="DV97" s="994"/>
      <c r="DW97" s="995"/>
      <c r="DX97" s="995"/>
      <c r="DY97" s="995"/>
      <c r="DZ97" s="996"/>
      <c r="EA97" s="245"/>
    </row>
    <row r="98" spans="1:131" s="246" customFormat="1" ht="26.25" hidden="1" customHeight="1" x14ac:dyDescent="0.15">
      <c r="A98" s="269"/>
      <c r="B98" s="270"/>
      <c r="C98" s="270"/>
      <c r="D98" s="270"/>
      <c r="E98" s="270"/>
      <c r="F98" s="270"/>
      <c r="G98" s="270"/>
      <c r="H98" s="270"/>
      <c r="I98" s="270"/>
      <c r="J98" s="270"/>
      <c r="K98" s="270"/>
      <c r="L98" s="270"/>
      <c r="M98" s="270"/>
      <c r="N98" s="270"/>
      <c r="O98" s="270"/>
      <c r="P98" s="270"/>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2"/>
      <c r="BA98" s="272"/>
      <c r="BB98" s="272"/>
      <c r="BC98" s="272"/>
      <c r="BD98" s="272"/>
      <c r="BE98" s="264"/>
      <c r="BF98" s="264"/>
      <c r="BG98" s="264"/>
      <c r="BH98" s="264"/>
      <c r="BI98" s="264"/>
      <c r="BJ98" s="264"/>
      <c r="BK98" s="264"/>
      <c r="BL98" s="264"/>
      <c r="BM98" s="264"/>
      <c r="BN98" s="264"/>
      <c r="BO98" s="264"/>
      <c r="BP98" s="264"/>
      <c r="BQ98" s="261">
        <v>92</v>
      </c>
      <c r="BR98" s="266"/>
      <c r="BS98" s="1006"/>
      <c r="BT98" s="1007"/>
      <c r="BU98" s="1007"/>
      <c r="BV98" s="1007"/>
      <c r="BW98" s="1007"/>
      <c r="BX98" s="1007"/>
      <c r="BY98" s="1007"/>
      <c r="BZ98" s="1007"/>
      <c r="CA98" s="1007"/>
      <c r="CB98" s="1007"/>
      <c r="CC98" s="1007"/>
      <c r="CD98" s="1007"/>
      <c r="CE98" s="1007"/>
      <c r="CF98" s="1007"/>
      <c r="CG98" s="1008"/>
      <c r="CH98" s="1009"/>
      <c r="CI98" s="1010"/>
      <c r="CJ98" s="1010"/>
      <c r="CK98" s="1010"/>
      <c r="CL98" s="1011"/>
      <c r="CM98" s="1009"/>
      <c r="CN98" s="1010"/>
      <c r="CO98" s="1010"/>
      <c r="CP98" s="1010"/>
      <c r="CQ98" s="1011"/>
      <c r="CR98" s="1009"/>
      <c r="CS98" s="1010"/>
      <c r="CT98" s="1010"/>
      <c r="CU98" s="1010"/>
      <c r="CV98" s="1011"/>
      <c r="CW98" s="1009"/>
      <c r="CX98" s="1010"/>
      <c r="CY98" s="1010"/>
      <c r="CZ98" s="1010"/>
      <c r="DA98" s="1011"/>
      <c r="DB98" s="1009"/>
      <c r="DC98" s="1010"/>
      <c r="DD98" s="1010"/>
      <c r="DE98" s="1010"/>
      <c r="DF98" s="1011"/>
      <c r="DG98" s="1009"/>
      <c r="DH98" s="1010"/>
      <c r="DI98" s="1010"/>
      <c r="DJ98" s="1010"/>
      <c r="DK98" s="1011"/>
      <c r="DL98" s="1009"/>
      <c r="DM98" s="1010"/>
      <c r="DN98" s="1010"/>
      <c r="DO98" s="1010"/>
      <c r="DP98" s="1011"/>
      <c r="DQ98" s="1009"/>
      <c r="DR98" s="1010"/>
      <c r="DS98" s="1010"/>
      <c r="DT98" s="1010"/>
      <c r="DU98" s="1011"/>
      <c r="DV98" s="994"/>
      <c r="DW98" s="995"/>
      <c r="DX98" s="995"/>
      <c r="DY98" s="995"/>
      <c r="DZ98" s="996"/>
      <c r="EA98" s="245"/>
    </row>
    <row r="99" spans="1:131" s="246" customFormat="1" ht="26.25" hidden="1" customHeight="1" x14ac:dyDescent="0.15">
      <c r="A99" s="269"/>
      <c r="B99" s="270"/>
      <c r="C99" s="270"/>
      <c r="D99" s="270"/>
      <c r="E99" s="270"/>
      <c r="F99" s="270"/>
      <c r="G99" s="270"/>
      <c r="H99" s="270"/>
      <c r="I99" s="270"/>
      <c r="J99" s="270"/>
      <c r="K99" s="270"/>
      <c r="L99" s="270"/>
      <c r="M99" s="270"/>
      <c r="N99" s="270"/>
      <c r="O99" s="270"/>
      <c r="P99" s="270"/>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2"/>
      <c r="BA99" s="272"/>
      <c r="BB99" s="272"/>
      <c r="BC99" s="272"/>
      <c r="BD99" s="272"/>
      <c r="BE99" s="264"/>
      <c r="BF99" s="264"/>
      <c r="BG99" s="264"/>
      <c r="BH99" s="264"/>
      <c r="BI99" s="264"/>
      <c r="BJ99" s="264"/>
      <c r="BK99" s="264"/>
      <c r="BL99" s="264"/>
      <c r="BM99" s="264"/>
      <c r="BN99" s="264"/>
      <c r="BO99" s="264"/>
      <c r="BP99" s="264"/>
      <c r="BQ99" s="261">
        <v>93</v>
      </c>
      <c r="BR99" s="266"/>
      <c r="BS99" s="1006"/>
      <c r="BT99" s="1007"/>
      <c r="BU99" s="1007"/>
      <c r="BV99" s="1007"/>
      <c r="BW99" s="1007"/>
      <c r="BX99" s="1007"/>
      <c r="BY99" s="1007"/>
      <c r="BZ99" s="1007"/>
      <c r="CA99" s="1007"/>
      <c r="CB99" s="1007"/>
      <c r="CC99" s="1007"/>
      <c r="CD99" s="1007"/>
      <c r="CE99" s="1007"/>
      <c r="CF99" s="1007"/>
      <c r="CG99" s="1008"/>
      <c r="CH99" s="1009"/>
      <c r="CI99" s="1010"/>
      <c r="CJ99" s="1010"/>
      <c r="CK99" s="1010"/>
      <c r="CL99" s="1011"/>
      <c r="CM99" s="1009"/>
      <c r="CN99" s="1010"/>
      <c r="CO99" s="1010"/>
      <c r="CP99" s="1010"/>
      <c r="CQ99" s="1011"/>
      <c r="CR99" s="1009"/>
      <c r="CS99" s="1010"/>
      <c r="CT99" s="1010"/>
      <c r="CU99" s="1010"/>
      <c r="CV99" s="1011"/>
      <c r="CW99" s="1009"/>
      <c r="CX99" s="1010"/>
      <c r="CY99" s="1010"/>
      <c r="CZ99" s="1010"/>
      <c r="DA99" s="1011"/>
      <c r="DB99" s="1009"/>
      <c r="DC99" s="1010"/>
      <c r="DD99" s="1010"/>
      <c r="DE99" s="1010"/>
      <c r="DF99" s="1011"/>
      <c r="DG99" s="1009"/>
      <c r="DH99" s="1010"/>
      <c r="DI99" s="1010"/>
      <c r="DJ99" s="1010"/>
      <c r="DK99" s="1011"/>
      <c r="DL99" s="1009"/>
      <c r="DM99" s="1010"/>
      <c r="DN99" s="1010"/>
      <c r="DO99" s="1010"/>
      <c r="DP99" s="1011"/>
      <c r="DQ99" s="1009"/>
      <c r="DR99" s="1010"/>
      <c r="DS99" s="1010"/>
      <c r="DT99" s="1010"/>
      <c r="DU99" s="1011"/>
      <c r="DV99" s="994"/>
      <c r="DW99" s="995"/>
      <c r="DX99" s="995"/>
      <c r="DY99" s="995"/>
      <c r="DZ99" s="996"/>
      <c r="EA99" s="245"/>
    </row>
    <row r="100" spans="1:131" s="246" customFormat="1" ht="26.25" hidden="1" customHeight="1" x14ac:dyDescent="0.15">
      <c r="A100" s="269"/>
      <c r="B100" s="270"/>
      <c r="C100" s="270"/>
      <c r="D100" s="270"/>
      <c r="E100" s="270"/>
      <c r="F100" s="270"/>
      <c r="G100" s="270"/>
      <c r="H100" s="270"/>
      <c r="I100" s="270"/>
      <c r="J100" s="270"/>
      <c r="K100" s="270"/>
      <c r="L100" s="270"/>
      <c r="M100" s="270"/>
      <c r="N100" s="270"/>
      <c r="O100" s="270"/>
      <c r="P100" s="270"/>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2"/>
      <c r="BA100" s="272"/>
      <c r="BB100" s="272"/>
      <c r="BC100" s="272"/>
      <c r="BD100" s="272"/>
      <c r="BE100" s="264"/>
      <c r="BF100" s="264"/>
      <c r="BG100" s="264"/>
      <c r="BH100" s="264"/>
      <c r="BI100" s="264"/>
      <c r="BJ100" s="264"/>
      <c r="BK100" s="264"/>
      <c r="BL100" s="264"/>
      <c r="BM100" s="264"/>
      <c r="BN100" s="264"/>
      <c r="BO100" s="264"/>
      <c r="BP100" s="264"/>
      <c r="BQ100" s="261">
        <v>94</v>
      </c>
      <c r="BR100" s="266"/>
      <c r="BS100" s="1006"/>
      <c r="BT100" s="1007"/>
      <c r="BU100" s="1007"/>
      <c r="BV100" s="1007"/>
      <c r="BW100" s="1007"/>
      <c r="BX100" s="1007"/>
      <c r="BY100" s="1007"/>
      <c r="BZ100" s="1007"/>
      <c r="CA100" s="1007"/>
      <c r="CB100" s="1007"/>
      <c r="CC100" s="1007"/>
      <c r="CD100" s="1007"/>
      <c r="CE100" s="1007"/>
      <c r="CF100" s="1007"/>
      <c r="CG100" s="1008"/>
      <c r="CH100" s="1009"/>
      <c r="CI100" s="1010"/>
      <c r="CJ100" s="1010"/>
      <c r="CK100" s="1010"/>
      <c r="CL100" s="1011"/>
      <c r="CM100" s="1009"/>
      <c r="CN100" s="1010"/>
      <c r="CO100" s="1010"/>
      <c r="CP100" s="1010"/>
      <c r="CQ100" s="1011"/>
      <c r="CR100" s="1009"/>
      <c r="CS100" s="1010"/>
      <c r="CT100" s="1010"/>
      <c r="CU100" s="1010"/>
      <c r="CV100" s="1011"/>
      <c r="CW100" s="1009"/>
      <c r="CX100" s="1010"/>
      <c r="CY100" s="1010"/>
      <c r="CZ100" s="1010"/>
      <c r="DA100" s="1011"/>
      <c r="DB100" s="1009"/>
      <c r="DC100" s="1010"/>
      <c r="DD100" s="1010"/>
      <c r="DE100" s="1010"/>
      <c r="DF100" s="1011"/>
      <c r="DG100" s="1009"/>
      <c r="DH100" s="1010"/>
      <c r="DI100" s="1010"/>
      <c r="DJ100" s="1010"/>
      <c r="DK100" s="1011"/>
      <c r="DL100" s="1009"/>
      <c r="DM100" s="1010"/>
      <c r="DN100" s="1010"/>
      <c r="DO100" s="1010"/>
      <c r="DP100" s="1011"/>
      <c r="DQ100" s="1009"/>
      <c r="DR100" s="1010"/>
      <c r="DS100" s="1010"/>
      <c r="DT100" s="1010"/>
      <c r="DU100" s="1011"/>
      <c r="DV100" s="994"/>
      <c r="DW100" s="995"/>
      <c r="DX100" s="995"/>
      <c r="DY100" s="995"/>
      <c r="DZ100" s="996"/>
      <c r="EA100" s="245"/>
    </row>
    <row r="101" spans="1:131" s="246" customFormat="1" ht="26.25" hidden="1" customHeight="1" x14ac:dyDescent="0.15">
      <c r="A101" s="269"/>
      <c r="B101" s="270"/>
      <c r="C101" s="270"/>
      <c r="D101" s="270"/>
      <c r="E101" s="270"/>
      <c r="F101" s="270"/>
      <c r="G101" s="270"/>
      <c r="H101" s="270"/>
      <c r="I101" s="270"/>
      <c r="J101" s="270"/>
      <c r="K101" s="270"/>
      <c r="L101" s="270"/>
      <c r="M101" s="270"/>
      <c r="N101" s="270"/>
      <c r="O101" s="270"/>
      <c r="P101" s="270"/>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2"/>
      <c r="BA101" s="272"/>
      <c r="BB101" s="272"/>
      <c r="BC101" s="272"/>
      <c r="BD101" s="272"/>
      <c r="BE101" s="264"/>
      <c r="BF101" s="264"/>
      <c r="BG101" s="264"/>
      <c r="BH101" s="264"/>
      <c r="BI101" s="264"/>
      <c r="BJ101" s="264"/>
      <c r="BK101" s="264"/>
      <c r="BL101" s="264"/>
      <c r="BM101" s="264"/>
      <c r="BN101" s="264"/>
      <c r="BO101" s="264"/>
      <c r="BP101" s="264"/>
      <c r="BQ101" s="261">
        <v>95</v>
      </c>
      <c r="BR101" s="266"/>
      <c r="BS101" s="1006"/>
      <c r="BT101" s="1007"/>
      <c r="BU101" s="1007"/>
      <c r="BV101" s="1007"/>
      <c r="BW101" s="1007"/>
      <c r="BX101" s="1007"/>
      <c r="BY101" s="1007"/>
      <c r="BZ101" s="1007"/>
      <c r="CA101" s="1007"/>
      <c r="CB101" s="1007"/>
      <c r="CC101" s="1007"/>
      <c r="CD101" s="1007"/>
      <c r="CE101" s="1007"/>
      <c r="CF101" s="1007"/>
      <c r="CG101" s="1008"/>
      <c r="CH101" s="1009"/>
      <c r="CI101" s="1010"/>
      <c r="CJ101" s="1010"/>
      <c r="CK101" s="1010"/>
      <c r="CL101" s="1011"/>
      <c r="CM101" s="1009"/>
      <c r="CN101" s="1010"/>
      <c r="CO101" s="1010"/>
      <c r="CP101" s="1010"/>
      <c r="CQ101" s="1011"/>
      <c r="CR101" s="1009"/>
      <c r="CS101" s="1010"/>
      <c r="CT101" s="1010"/>
      <c r="CU101" s="1010"/>
      <c r="CV101" s="1011"/>
      <c r="CW101" s="1009"/>
      <c r="CX101" s="1010"/>
      <c r="CY101" s="1010"/>
      <c r="CZ101" s="1010"/>
      <c r="DA101" s="1011"/>
      <c r="DB101" s="1009"/>
      <c r="DC101" s="1010"/>
      <c r="DD101" s="1010"/>
      <c r="DE101" s="1010"/>
      <c r="DF101" s="1011"/>
      <c r="DG101" s="1009"/>
      <c r="DH101" s="1010"/>
      <c r="DI101" s="1010"/>
      <c r="DJ101" s="1010"/>
      <c r="DK101" s="1011"/>
      <c r="DL101" s="1009"/>
      <c r="DM101" s="1010"/>
      <c r="DN101" s="1010"/>
      <c r="DO101" s="1010"/>
      <c r="DP101" s="1011"/>
      <c r="DQ101" s="1009"/>
      <c r="DR101" s="1010"/>
      <c r="DS101" s="1010"/>
      <c r="DT101" s="1010"/>
      <c r="DU101" s="1011"/>
      <c r="DV101" s="994"/>
      <c r="DW101" s="995"/>
      <c r="DX101" s="995"/>
      <c r="DY101" s="995"/>
      <c r="DZ101" s="996"/>
      <c r="EA101" s="245"/>
    </row>
    <row r="102" spans="1:131" s="246" customFormat="1" ht="26.25" customHeight="1" thickBot="1" x14ac:dyDescent="0.2">
      <c r="A102" s="269"/>
      <c r="B102" s="270"/>
      <c r="C102" s="270"/>
      <c r="D102" s="270"/>
      <c r="E102" s="270"/>
      <c r="F102" s="270"/>
      <c r="G102" s="270"/>
      <c r="H102" s="270"/>
      <c r="I102" s="270"/>
      <c r="J102" s="270"/>
      <c r="K102" s="270"/>
      <c r="L102" s="270"/>
      <c r="M102" s="270"/>
      <c r="N102" s="270"/>
      <c r="O102" s="270"/>
      <c r="P102" s="270"/>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2"/>
      <c r="BA102" s="272"/>
      <c r="BB102" s="272"/>
      <c r="BC102" s="272"/>
      <c r="BD102" s="272"/>
      <c r="BE102" s="264"/>
      <c r="BF102" s="264"/>
      <c r="BG102" s="264"/>
      <c r="BH102" s="264"/>
      <c r="BI102" s="264"/>
      <c r="BJ102" s="264"/>
      <c r="BK102" s="264"/>
      <c r="BL102" s="264"/>
      <c r="BM102" s="264"/>
      <c r="BN102" s="264"/>
      <c r="BO102" s="264"/>
      <c r="BP102" s="264"/>
      <c r="BQ102" s="263" t="s">
        <v>395</v>
      </c>
      <c r="BR102" s="997" t="s">
        <v>430</v>
      </c>
      <c r="BS102" s="998"/>
      <c r="BT102" s="998"/>
      <c r="BU102" s="998"/>
      <c r="BV102" s="998"/>
      <c r="BW102" s="998"/>
      <c r="BX102" s="998"/>
      <c r="BY102" s="998"/>
      <c r="BZ102" s="998"/>
      <c r="CA102" s="998"/>
      <c r="CB102" s="998"/>
      <c r="CC102" s="998"/>
      <c r="CD102" s="998"/>
      <c r="CE102" s="998"/>
      <c r="CF102" s="998"/>
      <c r="CG102" s="999"/>
      <c r="CH102" s="1000"/>
      <c r="CI102" s="1001"/>
      <c r="CJ102" s="1001"/>
      <c r="CK102" s="1001"/>
      <c r="CL102" s="1002"/>
      <c r="CM102" s="1000"/>
      <c r="CN102" s="1001"/>
      <c r="CO102" s="1001"/>
      <c r="CP102" s="1001"/>
      <c r="CQ102" s="1002"/>
      <c r="CR102" s="1003">
        <f>CR7+CR8+CR9</f>
        <v>47.5</v>
      </c>
      <c r="CS102" s="1004"/>
      <c r="CT102" s="1004"/>
      <c r="CU102" s="1004"/>
      <c r="CV102" s="1005"/>
      <c r="CW102" s="1003"/>
      <c r="CX102" s="1004"/>
      <c r="CY102" s="1004"/>
      <c r="CZ102" s="1004"/>
      <c r="DA102" s="1005"/>
      <c r="DB102" s="1003"/>
      <c r="DC102" s="1004"/>
      <c r="DD102" s="1004"/>
      <c r="DE102" s="1004"/>
      <c r="DF102" s="1005"/>
      <c r="DG102" s="1003"/>
      <c r="DH102" s="1004"/>
      <c r="DI102" s="1004"/>
      <c r="DJ102" s="1004"/>
      <c r="DK102" s="1005"/>
      <c r="DL102" s="1003"/>
      <c r="DM102" s="1004"/>
      <c r="DN102" s="1004"/>
      <c r="DO102" s="1004"/>
      <c r="DP102" s="1005"/>
      <c r="DQ102" s="1003"/>
      <c r="DR102" s="1004"/>
      <c r="DS102" s="1004"/>
      <c r="DT102" s="1004"/>
      <c r="DU102" s="1005"/>
      <c r="DV102" s="986"/>
      <c r="DW102" s="987"/>
      <c r="DX102" s="987"/>
      <c r="DY102" s="987"/>
      <c r="DZ102" s="988"/>
      <c r="EA102" s="245"/>
    </row>
    <row r="103" spans="1:131" s="246" customFormat="1" ht="26.25" customHeight="1" x14ac:dyDescent="0.15">
      <c r="A103" s="269"/>
      <c r="B103" s="270"/>
      <c r="C103" s="270"/>
      <c r="D103" s="270"/>
      <c r="E103" s="270"/>
      <c r="F103" s="270"/>
      <c r="G103" s="270"/>
      <c r="H103" s="270"/>
      <c r="I103" s="270"/>
      <c r="J103" s="270"/>
      <c r="K103" s="270"/>
      <c r="L103" s="270"/>
      <c r="M103" s="270"/>
      <c r="N103" s="270"/>
      <c r="O103" s="270"/>
      <c r="P103" s="270"/>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2"/>
      <c r="BA103" s="272"/>
      <c r="BB103" s="272"/>
      <c r="BC103" s="272"/>
      <c r="BD103" s="272"/>
      <c r="BE103" s="264"/>
      <c r="BF103" s="264"/>
      <c r="BG103" s="264"/>
      <c r="BH103" s="264"/>
      <c r="BI103" s="264"/>
      <c r="BJ103" s="264"/>
      <c r="BK103" s="264"/>
      <c r="BL103" s="264"/>
      <c r="BM103" s="264"/>
      <c r="BN103" s="264"/>
      <c r="BO103" s="264"/>
      <c r="BP103" s="264"/>
      <c r="BQ103" s="989" t="s">
        <v>431</v>
      </c>
      <c r="BR103" s="989"/>
      <c r="BS103" s="989"/>
      <c r="BT103" s="989"/>
      <c r="BU103" s="989"/>
      <c r="BV103" s="989"/>
      <c r="BW103" s="989"/>
      <c r="BX103" s="989"/>
      <c r="BY103" s="989"/>
      <c r="BZ103" s="989"/>
      <c r="CA103" s="989"/>
      <c r="CB103" s="989"/>
      <c r="CC103" s="989"/>
      <c r="CD103" s="989"/>
      <c r="CE103" s="989"/>
      <c r="CF103" s="989"/>
      <c r="CG103" s="989"/>
      <c r="CH103" s="989"/>
      <c r="CI103" s="989"/>
      <c r="CJ103" s="989"/>
      <c r="CK103" s="989"/>
      <c r="CL103" s="989"/>
      <c r="CM103" s="989"/>
      <c r="CN103" s="989"/>
      <c r="CO103" s="989"/>
      <c r="CP103" s="989"/>
      <c r="CQ103" s="989"/>
      <c r="CR103" s="989"/>
      <c r="CS103" s="989"/>
      <c r="CT103" s="989"/>
      <c r="CU103" s="989"/>
      <c r="CV103" s="989"/>
      <c r="CW103" s="989"/>
      <c r="CX103" s="989"/>
      <c r="CY103" s="989"/>
      <c r="CZ103" s="989"/>
      <c r="DA103" s="989"/>
      <c r="DB103" s="989"/>
      <c r="DC103" s="989"/>
      <c r="DD103" s="989"/>
      <c r="DE103" s="989"/>
      <c r="DF103" s="989"/>
      <c r="DG103" s="989"/>
      <c r="DH103" s="989"/>
      <c r="DI103" s="989"/>
      <c r="DJ103" s="989"/>
      <c r="DK103" s="989"/>
      <c r="DL103" s="989"/>
      <c r="DM103" s="989"/>
      <c r="DN103" s="989"/>
      <c r="DO103" s="989"/>
      <c r="DP103" s="989"/>
      <c r="DQ103" s="989"/>
      <c r="DR103" s="989"/>
      <c r="DS103" s="989"/>
      <c r="DT103" s="989"/>
      <c r="DU103" s="989"/>
      <c r="DV103" s="989"/>
      <c r="DW103" s="989"/>
      <c r="DX103" s="989"/>
      <c r="DY103" s="989"/>
      <c r="DZ103" s="989"/>
      <c r="EA103" s="245"/>
    </row>
    <row r="104" spans="1:131" s="246" customFormat="1" ht="26.25" customHeight="1" x14ac:dyDescent="0.15">
      <c r="A104" s="269"/>
      <c r="B104" s="270"/>
      <c r="C104" s="270"/>
      <c r="D104" s="270"/>
      <c r="E104" s="270"/>
      <c r="F104" s="270"/>
      <c r="G104" s="270"/>
      <c r="H104" s="270"/>
      <c r="I104" s="270"/>
      <c r="J104" s="270"/>
      <c r="K104" s="270"/>
      <c r="L104" s="270"/>
      <c r="M104" s="270"/>
      <c r="N104" s="270"/>
      <c r="O104" s="270"/>
      <c r="P104" s="270"/>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2"/>
      <c r="BA104" s="272"/>
      <c r="BB104" s="272"/>
      <c r="BC104" s="272"/>
      <c r="BD104" s="272"/>
      <c r="BE104" s="264"/>
      <c r="BF104" s="264"/>
      <c r="BG104" s="264"/>
      <c r="BH104" s="264"/>
      <c r="BI104" s="264"/>
      <c r="BJ104" s="264"/>
      <c r="BK104" s="264"/>
      <c r="BL104" s="264"/>
      <c r="BM104" s="264"/>
      <c r="BN104" s="264"/>
      <c r="BO104" s="264"/>
      <c r="BP104" s="264"/>
      <c r="BQ104" s="990" t="s">
        <v>432</v>
      </c>
      <c r="BR104" s="990"/>
      <c r="BS104" s="990"/>
      <c r="BT104" s="990"/>
      <c r="BU104" s="990"/>
      <c r="BV104" s="990"/>
      <c r="BW104" s="990"/>
      <c r="BX104" s="990"/>
      <c r="BY104" s="990"/>
      <c r="BZ104" s="990"/>
      <c r="CA104" s="990"/>
      <c r="CB104" s="990"/>
      <c r="CC104" s="990"/>
      <c r="CD104" s="990"/>
      <c r="CE104" s="990"/>
      <c r="CF104" s="990"/>
      <c r="CG104" s="990"/>
      <c r="CH104" s="990"/>
      <c r="CI104" s="990"/>
      <c r="CJ104" s="990"/>
      <c r="CK104" s="990"/>
      <c r="CL104" s="990"/>
      <c r="CM104" s="990"/>
      <c r="CN104" s="990"/>
      <c r="CO104" s="990"/>
      <c r="CP104" s="990"/>
      <c r="CQ104" s="990"/>
      <c r="CR104" s="990"/>
      <c r="CS104" s="990"/>
      <c r="CT104" s="990"/>
      <c r="CU104" s="990"/>
      <c r="CV104" s="990"/>
      <c r="CW104" s="990"/>
      <c r="CX104" s="990"/>
      <c r="CY104" s="990"/>
      <c r="CZ104" s="990"/>
      <c r="DA104" s="990"/>
      <c r="DB104" s="990"/>
      <c r="DC104" s="990"/>
      <c r="DD104" s="990"/>
      <c r="DE104" s="990"/>
      <c r="DF104" s="990"/>
      <c r="DG104" s="990"/>
      <c r="DH104" s="990"/>
      <c r="DI104" s="990"/>
      <c r="DJ104" s="990"/>
      <c r="DK104" s="990"/>
      <c r="DL104" s="990"/>
      <c r="DM104" s="990"/>
      <c r="DN104" s="990"/>
      <c r="DO104" s="990"/>
      <c r="DP104" s="990"/>
      <c r="DQ104" s="990"/>
      <c r="DR104" s="990"/>
      <c r="DS104" s="990"/>
      <c r="DT104" s="990"/>
      <c r="DU104" s="990"/>
      <c r="DV104" s="990"/>
      <c r="DW104" s="990"/>
      <c r="DX104" s="990"/>
      <c r="DY104" s="990"/>
      <c r="DZ104" s="990"/>
      <c r="EA104" s="245"/>
    </row>
    <row r="105" spans="1:131" s="246" customFormat="1" ht="11.25" customHeight="1" x14ac:dyDescent="0.15">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7"/>
      <c r="BR105" s="267"/>
      <c r="BS105" s="267"/>
      <c r="BT105" s="267"/>
      <c r="BU105" s="267"/>
      <c r="BV105" s="267"/>
      <c r="BW105" s="267"/>
      <c r="BX105" s="267"/>
      <c r="BY105" s="267"/>
      <c r="BZ105" s="267"/>
      <c r="CA105" s="267"/>
      <c r="CB105" s="267"/>
      <c r="CC105" s="267"/>
      <c r="CD105" s="267"/>
      <c r="CE105" s="267"/>
      <c r="CF105" s="267"/>
      <c r="CG105" s="267"/>
      <c r="CH105" s="267"/>
      <c r="CI105" s="267"/>
      <c r="CJ105" s="267"/>
      <c r="CK105" s="267"/>
      <c r="CL105" s="267"/>
      <c r="CM105" s="267"/>
      <c r="CN105" s="267"/>
      <c r="CO105" s="267"/>
      <c r="CP105" s="267"/>
      <c r="CQ105" s="267"/>
      <c r="CR105" s="267"/>
      <c r="CS105" s="267"/>
      <c r="CT105" s="267"/>
      <c r="CU105" s="267"/>
      <c r="CV105" s="267"/>
      <c r="CW105" s="267"/>
      <c r="CX105" s="267"/>
      <c r="CY105" s="267"/>
      <c r="CZ105" s="267"/>
      <c r="DA105" s="267"/>
      <c r="DB105" s="267"/>
      <c r="DC105" s="267"/>
      <c r="DD105" s="267"/>
      <c r="DE105" s="267"/>
      <c r="DF105" s="267"/>
      <c r="DG105" s="267"/>
      <c r="DH105" s="267"/>
      <c r="DI105" s="267"/>
      <c r="DJ105" s="267"/>
      <c r="DK105" s="267"/>
      <c r="DL105" s="267"/>
      <c r="DM105" s="267"/>
      <c r="DN105" s="267"/>
      <c r="DO105" s="267"/>
      <c r="DP105" s="267"/>
      <c r="DQ105" s="267"/>
      <c r="DR105" s="267"/>
      <c r="DS105" s="267"/>
      <c r="DT105" s="267"/>
      <c r="DU105" s="267"/>
      <c r="DV105" s="267"/>
      <c r="DW105" s="267"/>
      <c r="DX105" s="267"/>
      <c r="DY105" s="267"/>
      <c r="DZ105" s="267"/>
      <c r="EA105" s="245"/>
    </row>
    <row r="106" spans="1:131" s="246" customFormat="1" ht="11.25" customHeight="1" x14ac:dyDescent="0.15">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c r="BD106" s="273"/>
      <c r="BE106" s="273"/>
      <c r="BF106" s="273"/>
      <c r="BG106" s="273"/>
      <c r="BH106" s="273"/>
      <c r="BI106" s="273"/>
      <c r="BJ106" s="273"/>
      <c r="BK106" s="273"/>
      <c r="BL106" s="273"/>
      <c r="BM106" s="273"/>
      <c r="BN106" s="273"/>
      <c r="BO106" s="273"/>
      <c r="BP106" s="273"/>
      <c r="BQ106" s="267"/>
      <c r="BR106" s="267"/>
      <c r="BS106" s="267"/>
      <c r="BT106" s="267"/>
      <c r="BU106" s="267"/>
      <c r="BV106" s="267"/>
      <c r="BW106" s="267"/>
      <c r="BX106" s="267"/>
      <c r="BY106" s="267"/>
      <c r="BZ106" s="267"/>
      <c r="CA106" s="267"/>
      <c r="CB106" s="267"/>
      <c r="CC106" s="267"/>
      <c r="CD106" s="267"/>
      <c r="CE106" s="267"/>
      <c r="CF106" s="267"/>
      <c r="CG106" s="267"/>
      <c r="CH106" s="267"/>
      <c r="CI106" s="267"/>
      <c r="CJ106" s="267"/>
      <c r="CK106" s="267"/>
      <c r="CL106" s="267"/>
      <c r="CM106" s="267"/>
      <c r="CN106" s="267"/>
      <c r="CO106" s="267"/>
      <c r="CP106" s="267"/>
      <c r="CQ106" s="267"/>
      <c r="CR106" s="267"/>
      <c r="CS106" s="267"/>
      <c r="CT106" s="267"/>
      <c r="CU106" s="267"/>
      <c r="CV106" s="267"/>
      <c r="CW106" s="267"/>
      <c r="CX106" s="267"/>
      <c r="CY106" s="267"/>
      <c r="CZ106" s="267"/>
      <c r="DA106" s="267"/>
      <c r="DB106" s="267"/>
      <c r="DC106" s="267"/>
      <c r="DD106" s="267"/>
      <c r="DE106" s="267"/>
      <c r="DF106" s="267"/>
      <c r="DG106" s="267"/>
      <c r="DH106" s="267"/>
      <c r="DI106" s="267"/>
      <c r="DJ106" s="267"/>
      <c r="DK106" s="267"/>
      <c r="DL106" s="267"/>
      <c r="DM106" s="267"/>
      <c r="DN106" s="267"/>
      <c r="DO106" s="267"/>
      <c r="DP106" s="267"/>
      <c r="DQ106" s="267"/>
      <c r="DR106" s="267"/>
      <c r="DS106" s="267"/>
      <c r="DT106" s="267"/>
      <c r="DU106" s="267"/>
      <c r="DV106" s="267"/>
      <c r="DW106" s="267"/>
      <c r="DX106" s="267"/>
      <c r="DY106" s="267"/>
      <c r="DZ106" s="267"/>
      <c r="EA106" s="245"/>
    </row>
    <row r="107" spans="1:131" s="245" customFormat="1" ht="26.25" customHeight="1" thickBot="1" x14ac:dyDescent="0.2">
      <c r="A107" s="274" t="s">
        <v>433</v>
      </c>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4" t="s">
        <v>434</v>
      </c>
      <c r="AV107" s="275"/>
      <c r="AW107" s="275"/>
      <c r="AX107" s="275"/>
      <c r="AY107" s="275"/>
      <c r="AZ107" s="275"/>
      <c r="BA107" s="275"/>
      <c r="BB107" s="275"/>
      <c r="BC107" s="275"/>
      <c r="BD107" s="275"/>
      <c r="BE107" s="275"/>
      <c r="BF107" s="275"/>
      <c r="BG107" s="275"/>
      <c r="BH107" s="275"/>
      <c r="BI107" s="275"/>
      <c r="BJ107" s="275"/>
      <c r="BK107" s="275"/>
      <c r="BL107" s="275"/>
      <c r="BM107" s="275"/>
      <c r="BN107" s="275"/>
      <c r="BO107" s="275"/>
      <c r="BP107" s="275"/>
      <c r="BQ107" s="275"/>
      <c r="BR107" s="275"/>
      <c r="BS107" s="275"/>
      <c r="BT107" s="275"/>
      <c r="BU107" s="275"/>
      <c r="BV107" s="275"/>
      <c r="BW107" s="275"/>
      <c r="BX107" s="275"/>
      <c r="BY107" s="275"/>
      <c r="BZ107" s="275"/>
      <c r="CA107" s="275"/>
      <c r="CB107" s="275"/>
      <c r="CC107" s="275"/>
      <c r="CD107" s="275"/>
      <c r="CE107" s="275"/>
      <c r="CF107" s="275"/>
      <c r="CG107" s="275"/>
      <c r="CH107" s="275"/>
      <c r="CI107" s="275"/>
      <c r="CJ107" s="275"/>
      <c r="CK107" s="275"/>
      <c r="CL107" s="275"/>
      <c r="CM107" s="275"/>
      <c r="CN107" s="275"/>
      <c r="CO107" s="275"/>
      <c r="CP107" s="275"/>
      <c r="CQ107" s="275"/>
      <c r="CR107" s="275"/>
      <c r="CS107" s="275"/>
      <c r="CT107" s="275"/>
      <c r="CU107" s="275"/>
      <c r="CV107" s="275"/>
      <c r="CW107" s="275"/>
      <c r="CX107" s="275"/>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c r="DV107" s="275"/>
      <c r="DW107" s="275"/>
      <c r="DX107" s="275"/>
      <c r="DY107" s="275"/>
      <c r="DZ107" s="275"/>
    </row>
    <row r="108" spans="1:131" s="245" customFormat="1" ht="26.25" customHeight="1" x14ac:dyDescent="0.15">
      <c r="A108" s="991" t="s">
        <v>435</v>
      </c>
      <c r="B108" s="992"/>
      <c r="C108" s="992"/>
      <c r="D108" s="992"/>
      <c r="E108" s="992"/>
      <c r="F108" s="992"/>
      <c r="G108" s="992"/>
      <c r="H108" s="992"/>
      <c r="I108" s="992"/>
      <c r="J108" s="992"/>
      <c r="K108" s="992"/>
      <c r="L108" s="992"/>
      <c r="M108" s="992"/>
      <c r="N108" s="992"/>
      <c r="O108" s="992"/>
      <c r="P108" s="992"/>
      <c r="Q108" s="992"/>
      <c r="R108" s="992"/>
      <c r="S108" s="992"/>
      <c r="T108" s="992"/>
      <c r="U108" s="992"/>
      <c r="V108" s="992"/>
      <c r="W108" s="992"/>
      <c r="X108" s="992"/>
      <c r="Y108" s="992"/>
      <c r="Z108" s="992"/>
      <c r="AA108" s="992"/>
      <c r="AB108" s="992"/>
      <c r="AC108" s="992"/>
      <c r="AD108" s="992"/>
      <c r="AE108" s="992"/>
      <c r="AF108" s="992"/>
      <c r="AG108" s="992"/>
      <c r="AH108" s="992"/>
      <c r="AI108" s="992"/>
      <c r="AJ108" s="992"/>
      <c r="AK108" s="992"/>
      <c r="AL108" s="992"/>
      <c r="AM108" s="992"/>
      <c r="AN108" s="992"/>
      <c r="AO108" s="992"/>
      <c r="AP108" s="992"/>
      <c r="AQ108" s="992"/>
      <c r="AR108" s="992"/>
      <c r="AS108" s="992"/>
      <c r="AT108" s="993"/>
      <c r="AU108" s="991" t="s">
        <v>436</v>
      </c>
      <c r="AV108" s="992"/>
      <c r="AW108" s="992"/>
      <c r="AX108" s="992"/>
      <c r="AY108" s="992"/>
      <c r="AZ108" s="992"/>
      <c r="BA108" s="992"/>
      <c r="BB108" s="992"/>
      <c r="BC108" s="992"/>
      <c r="BD108" s="992"/>
      <c r="BE108" s="992"/>
      <c r="BF108" s="992"/>
      <c r="BG108" s="992"/>
      <c r="BH108" s="992"/>
      <c r="BI108" s="992"/>
      <c r="BJ108" s="992"/>
      <c r="BK108" s="992"/>
      <c r="BL108" s="992"/>
      <c r="BM108" s="992"/>
      <c r="BN108" s="992"/>
      <c r="BO108" s="992"/>
      <c r="BP108" s="992"/>
      <c r="BQ108" s="992"/>
      <c r="BR108" s="992"/>
      <c r="BS108" s="992"/>
      <c r="BT108" s="992"/>
      <c r="BU108" s="992"/>
      <c r="BV108" s="992"/>
      <c r="BW108" s="992"/>
      <c r="BX108" s="992"/>
      <c r="BY108" s="992"/>
      <c r="BZ108" s="992"/>
      <c r="CA108" s="992"/>
      <c r="CB108" s="992"/>
      <c r="CC108" s="992"/>
      <c r="CD108" s="992"/>
      <c r="CE108" s="992"/>
      <c r="CF108" s="992"/>
      <c r="CG108" s="992"/>
      <c r="CH108" s="992"/>
      <c r="CI108" s="992"/>
      <c r="CJ108" s="992"/>
      <c r="CK108" s="992"/>
      <c r="CL108" s="992"/>
      <c r="CM108" s="992"/>
      <c r="CN108" s="992"/>
      <c r="CO108" s="992"/>
      <c r="CP108" s="992"/>
      <c r="CQ108" s="992"/>
      <c r="CR108" s="992"/>
      <c r="CS108" s="992"/>
      <c r="CT108" s="992"/>
      <c r="CU108" s="992"/>
      <c r="CV108" s="992"/>
      <c r="CW108" s="992"/>
      <c r="CX108" s="992"/>
      <c r="CY108" s="992"/>
      <c r="CZ108" s="992"/>
      <c r="DA108" s="992"/>
      <c r="DB108" s="992"/>
      <c r="DC108" s="992"/>
      <c r="DD108" s="992"/>
      <c r="DE108" s="992"/>
      <c r="DF108" s="992"/>
      <c r="DG108" s="992"/>
      <c r="DH108" s="992"/>
      <c r="DI108" s="992"/>
      <c r="DJ108" s="992"/>
      <c r="DK108" s="992"/>
      <c r="DL108" s="992"/>
      <c r="DM108" s="992"/>
      <c r="DN108" s="992"/>
      <c r="DO108" s="992"/>
      <c r="DP108" s="992"/>
      <c r="DQ108" s="992"/>
      <c r="DR108" s="992"/>
      <c r="DS108" s="992"/>
      <c r="DT108" s="992"/>
      <c r="DU108" s="992"/>
      <c r="DV108" s="992"/>
      <c r="DW108" s="992"/>
      <c r="DX108" s="992"/>
      <c r="DY108" s="992"/>
      <c r="DZ108" s="993"/>
    </row>
    <row r="109" spans="1:131" s="245" customFormat="1" ht="26.25" customHeight="1" x14ac:dyDescent="0.15">
      <c r="A109" s="946" t="s">
        <v>437</v>
      </c>
      <c r="B109" s="947"/>
      <c r="C109" s="947"/>
      <c r="D109" s="947"/>
      <c r="E109" s="947"/>
      <c r="F109" s="947"/>
      <c r="G109" s="947"/>
      <c r="H109" s="947"/>
      <c r="I109" s="947"/>
      <c r="J109" s="947"/>
      <c r="K109" s="947"/>
      <c r="L109" s="947"/>
      <c r="M109" s="947"/>
      <c r="N109" s="947"/>
      <c r="O109" s="947"/>
      <c r="P109" s="947"/>
      <c r="Q109" s="947"/>
      <c r="R109" s="947"/>
      <c r="S109" s="947"/>
      <c r="T109" s="947"/>
      <c r="U109" s="947"/>
      <c r="V109" s="947"/>
      <c r="W109" s="947"/>
      <c r="X109" s="947"/>
      <c r="Y109" s="947"/>
      <c r="Z109" s="948"/>
      <c r="AA109" s="949" t="s">
        <v>438</v>
      </c>
      <c r="AB109" s="947"/>
      <c r="AC109" s="947"/>
      <c r="AD109" s="947"/>
      <c r="AE109" s="948"/>
      <c r="AF109" s="949" t="s">
        <v>313</v>
      </c>
      <c r="AG109" s="947"/>
      <c r="AH109" s="947"/>
      <c r="AI109" s="947"/>
      <c r="AJ109" s="948"/>
      <c r="AK109" s="949" t="s">
        <v>312</v>
      </c>
      <c r="AL109" s="947"/>
      <c r="AM109" s="947"/>
      <c r="AN109" s="947"/>
      <c r="AO109" s="948"/>
      <c r="AP109" s="949" t="s">
        <v>439</v>
      </c>
      <c r="AQ109" s="947"/>
      <c r="AR109" s="947"/>
      <c r="AS109" s="947"/>
      <c r="AT109" s="978"/>
      <c r="AU109" s="946" t="s">
        <v>437</v>
      </c>
      <c r="AV109" s="947"/>
      <c r="AW109" s="947"/>
      <c r="AX109" s="947"/>
      <c r="AY109" s="947"/>
      <c r="AZ109" s="947"/>
      <c r="BA109" s="947"/>
      <c r="BB109" s="947"/>
      <c r="BC109" s="947"/>
      <c r="BD109" s="947"/>
      <c r="BE109" s="947"/>
      <c r="BF109" s="947"/>
      <c r="BG109" s="947"/>
      <c r="BH109" s="947"/>
      <c r="BI109" s="947"/>
      <c r="BJ109" s="947"/>
      <c r="BK109" s="947"/>
      <c r="BL109" s="947"/>
      <c r="BM109" s="947"/>
      <c r="BN109" s="947"/>
      <c r="BO109" s="947"/>
      <c r="BP109" s="948"/>
      <c r="BQ109" s="949" t="s">
        <v>438</v>
      </c>
      <c r="BR109" s="947"/>
      <c r="BS109" s="947"/>
      <c r="BT109" s="947"/>
      <c r="BU109" s="948"/>
      <c r="BV109" s="949" t="s">
        <v>313</v>
      </c>
      <c r="BW109" s="947"/>
      <c r="BX109" s="947"/>
      <c r="BY109" s="947"/>
      <c r="BZ109" s="948"/>
      <c r="CA109" s="949" t="s">
        <v>312</v>
      </c>
      <c r="CB109" s="947"/>
      <c r="CC109" s="947"/>
      <c r="CD109" s="947"/>
      <c r="CE109" s="948"/>
      <c r="CF109" s="985" t="s">
        <v>439</v>
      </c>
      <c r="CG109" s="985"/>
      <c r="CH109" s="985"/>
      <c r="CI109" s="985"/>
      <c r="CJ109" s="985"/>
      <c r="CK109" s="949" t="s">
        <v>440</v>
      </c>
      <c r="CL109" s="947"/>
      <c r="CM109" s="947"/>
      <c r="CN109" s="947"/>
      <c r="CO109" s="947"/>
      <c r="CP109" s="947"/>
      <c r="CQ109" s="947"/>
      <c r="CR109" s="947"/>
      <c r="CS109" s="947"/>
      <c r="CT109" s="947"/>
      <c r="CU109" s="947"/>
      <c r="CV109" s="947"/>
      <c r="CW109" s="947"/>
      <c r="CX109" s="947"/>
      <c r="CY109" s="947"/>
      <c r="CZ109" s="947"/>
      <c r="DA109" s="947"/>
      <c r="DB109" s="947"/>
      <c r="DC109" s="947"/>
      <c r="DD109" s="947"/>
      <c r="DE109" s="947"/>
      <c r="DF109" s="948"/>
      <c r="DG109" s="949" t="s">
        <v>438</v>
      </c>
      <c r="DH109" s="947"/>
      <c r="DI109" s="947"/>
      <c r="DJ109" s="947"/>
      <c r="DK109" s="948"/>
      <c r="DL109" s="949" t="s">
        <v>313</v>
      </c>
      <c r="DM109" s="947"/>
      <c r="DN109" s="947"/>
      <c r="DO109" s="947"/>
      <c r="DP109" s="948"/>
      <c r="DQ109" s="949" t="s">
        <v>312</v>
      </c>
      <c r="DR109" s="947"/>
      <c r="DS109" s="947"/>
      <c r="DT109" s="947"/>
      <c r="DU109" s="948"/>
      <c r="DV109" s="949" t="s">
        <v>439</v>
      </c>
      <c r="DW109" s="947"/>
      <c r="DX109" s="947"/>
      <c r="DY109" s="947"/>
      <c r="DZ109" s="978"/>
    </row>
    <row r="110" spans="1:131" s="245" customFormat="1" ht="26.25" customHeight="1" x14ac:dyDescent="0.15">
      <c r="A110" s="849" t="s">
        <v>441</v>
      </c>
      <c r="B110" s="850"/>
      <c r="C110" s="850"/>
      <c r="D110" s="850"/>
      <c r="E110" s="850"/>
      <c r="F110" s="850"/>
      <c r="G110" s="850"/>
      <c r="H110" s="850"/>
      <c r="I110" s="850"/>
      <c r="J110" s="850"/>
      <c r="K110" s="850"/>
      <c r="L110" s="850"/>
      <c r="M110" s="850"/>
      <c r="N110" s="850"/>
      <c r="O110" s="850"/>
      <c r="P110" s="850"/>
      <c r="Q110" s="850"/>
      <c r="R110" s="850"/>
      <c r="S110" s="850"/>
      <c r="T110" s="850"/>
      <c r="U110" s="850"/>
      <c r="V110" s="850"/>
      <c r="W110" s="850"/>
      <c r="X110" s="850"/>
      <c r="Y110" s="850"/>
      <c r="Z110" s="851"/>
      <c r="AA110" s="939">
        <v>3178546</v>
      </c>
      <c r="AB110" s="940"/>
      <c r="AC110" s="940"/>
      <c r="AD110" s="940"/>
      <c r="AE110" s="941"/>
      <c r="AF110" s="942">
        <v>2844366</v>
      </c>
      <c r="AG110" s="940"/>
      <c r="AH110" s="940"/>
      <c r="AI110" s="940"/>
      <c r="AJ110" s="941"/>
      <c r="AK110" s="942">
        <v>2586046</v>
      </c>
      <c r="AL110" s="940"/>
      <c r="AM110" s="940"/>
      <c r="AN110" s="940"/>
      <c r="AO110" s="941"/>
      <c r="AP110" s="943">
        <v>19.3</v>
      </c>
      <c r="AQ110" s="944"/>
      <c r="AR110" s="944"/>
      <c r="AS110" s="944"/>
      <c r="AT110" s="945"/>
      <c r="AU110" s="979" t="s">
        <v>73</v>
      </c>
      <c r="AV110" s="980"/>
      <c r="AW110" s="980"/>
      <c r="AX110" s="980"/>
      <c r="AY110" s="980"/>
      <c r="AZ110" s="905" t="s">
        <v>442</v>
      </c>
      <c r="BA110" s="850"/>
      <c r="BB110" s="850"/>
      <c r="BC110" s="850"/>
      <c r="BD110" s="850"/>
      <c r="BE110" s="850"/>
      <c r="BF110" s="850"/>
      <c r="BG110" s="850"/>
      <c r="BH110" s="850"/>
      <c r="BI110" s="850"/>
      <c r="BJ110" s="850"/>
      <c r="BK110" s="850"/>
      <c r="BL110" s="850"/>
      <c r="BM110" s="850"/>
      <c r="BN110" s="850"/>
      <c r="BO110" s="850"/>
      <c r="BP110" s="851"/>
      <c r="BQ110" s="906">
        <v>21324252</v>
      </c>
      <c r="BR110" s="887"/>
      <c r="BS110" s="887"/>
      <c r="BT110" s="887"/>
      <c r="BU110" s="887"/>
      <c r="BV110" s="887">
        <v>19957893</v>
      </c>
      <c r="BW110" s="887"/>
      <c r="BX110" s="887"/>
      <c r="BY110" s="887"/>
      <c r="BZ110" s="887"/>
      <c r="CA110" s="887">
        <v>21365338</v>
      </c>
      <c r="CB110" s="887"/>
      <c r="CC110" s="887"/>
      <c r="CD110" s="887"/>
      <c r="CE110" s="887"/>
      <c r="CF110" s="911">
        <v>159.5</v>
      </c>
      <c r="CG110" s="912"/>
      <c r="CH110" s="912"/>
      <c r="CI110" s="912"/>
      <c r="CJ110" s="912"/>
      <c r="CK110" s="975" t="s">
        <v>443</v>
      </c>
      <c r="CL110" s="861"/>
      <c r="CM110" s="936" t="s">
        <v>444</v>
      </c>
      <c r="CN110" s="937"/>
      <c r="CO110" s="937"/>
      <c r="CP110" s="937"/>
      <c r="CQ110" s="937"/>
      <c r="CR110" s="937"/>
      <c r="CS110" s="937"/>
      <c r="CT110" s="937"/>
      <c r="CU110" s="937"/>
      <c r="CV110" s="937"/>
      <c r="CW110" s="937"/>
      <c r="CX110" s="937"/>
      <c r="CY110" s="937"/>
      <c r="CZ110" s="937"/>
      <c r="DA110" s="937"/>
      <c r="DB110" s="937"/>
      <c r="DC110" s="937"/>
      <c r="DD110" s="937"/>
      <c r="DE110" s="937"/>
      <c r="DF110" s="938"/>
      <c r="DG110" s="906" t="s">
        <v>445</v>
      </c>
      <c r="DH110" s="887"/>
      <c r="DI110" s="887"/>
      <c r="DJ110" s="887"/>
      <c r="DK110" s="887"/>
      <c r="DL110" s="887" t="s">
        <v>419</v>
      </c>
      <c r="DM110" s="887"/>
      <c r="DN110" s="887"/>
      <c r="DO110" s="887"/>
      <c r="DP110" s="887"/>
      <c r="DQ110" s="887" t="s">
        <v>446</v>
      </c>
      <c r="DR110" s="887"/>
      <c r="DS110" s="887"/>
      <c r="DT110" s="887"/>
      <c r="DU110" s="887"/>
      <c r="DV110" s="888" t="s">
        <v>447</v>
      </c>
      <c r="DW110" s="888"/>
      <c r="DX110" s="888"/>
      <c r="DY110" s="888"/>
      <c r="DZ110" s="889"/>
    </row>
    <row r="111" spans="1:131" s="245" customFormat="1" ht="26.25" customHeight="1" x14ac:dyDescent="0.15">
      <c r="A111" s="816" t="s">
        <v>448</v>
      </c>
      <c r="B111" s="817"/>
      <c r="C111" s="817"/>
      <c r="D111" s="817"/>
      <c r="E111" s="817"/>
      <c r="F111" s="817"/>
      <c r="G111" s="817"/>
      <c r="H111" s="817"/>
      <c r="I111" s="817"/>
      <c r="J111" s="817"/>
      <c r="K111" s="817"/>
      <c r="L111" s="817"/>
      <c r="M111" s="817"/>
      <c r="N111" s="817"/>
      <c r="O111" s="817"/>
      <c r="P111" s="817"/>
      <c r="Q111" s="817"/>
      <c r="R111" s="817"/>
      <c r="S111" s="817"/>
      <c r="T111" s="817"/>
      <c r="U111" s="817"/>
      <c r="V111" s="817"/>
      <c r="W111" s="817"/>
      <c r="X111" s="817"/>
      <c r="Y111" s="817"/>
      <c r="Z111" s="974"/>
      <c r="AA111" s="967" t="s">
        <v>415</v>
      </c>
      <c r="AB111" s="968"/>
      <c r="AC111" s="968"/>
      <c r="AD111" s="968"/>
      <c r="AE111" s="969"/>
      <c r="AF111" s="970" t="s">
        <v>449</v>
      </c>
      <c r="AG111" s="968"/>
      <c r="AH111" s="968"/>
      <c r="AI111" s="968"/>
      <c r="AJ111" s="969"/>
      <c r="AK111" s="970" t="s">
        <v>447</v>
      </c>
      <c r="AL111" s="968"/>
      <c r="AM111" s="968"/>
      <c r="AN111" s="968"/>
      <c r="AO111" s="969"/>
      <c r="AP111" s="971" t="s">
        <v>450</v>
      </c>
      <c r="AQ111" s="972"/>
      <c r="AR111" s="972"/>
      <c r="AS111" s="972"/>
      <c r="AT111" s="973"/>
      <c r="AU111" s="981"/>
      <c r="AV111" s="982"/>
      <c r="AW111" s="982"/>
      <c r="AX111" s="982"/>
      <c r="AY111" s="982"/>
      <c r="AZ111" s="857" t="s">
        <v>451</v>
      </c>
      <c r="BA111" s="792"/>
      <c r="BB111" s="792"/>
      <c r="BC111" s="792"/>
      <c r="BD111" s="792"/>
      <c r="BE111" s="792"/>
      <c r="BF111" s="792"/>
      <c r="BG111" s="792"/>
      <c r="BH111" s="792"/>
      <c r="BI111" s="792"/>
      <c r="BJ111" s="792"/>
      <c r="BK111" s="792"/>
      <c r="BL111" s="792"/>
      <c r="BM111" s="792"/>
      <c r="BN111" s="792"/>
      <c r="BO111" s="792"/>
      <c r="BP111" s="793"/>
      <c r="BQ111" s="858" t="s">
        <v>419</v>
      </c>
      <c r="BR111" s="859"/>
      <c r="BS111" s="859"/>
      <c r="BT111" s="859"/>
      <c r="BU111" s="859"/>
      <c r="BV111" s="859" t="s">
        <v>419</v>
      </c>
      <c r="BW111" s="859"/>
      <c r="BX111" s="859"/>
      <c r="BY111" s="859"/>
      <c r="BZ111" s="859"/>
      <c r="CA111" s="859" t="s">
        <v>452</v>
      </c>
      <c r="CB111" s="859"/>
      <c r="CC111" s="859"/>
      <c r="CD111" s="859"/>
      <c r="CE111" s="859"/>
      <c r="CF111" s="920" t="s">
        <v>445</v>
      </c>
      <c r="CG111" s="921"/>
      <c r="CH111" s="921"/>
      <c r="CI111" s="921"/>
      <c r="CJ111" s="921"/>
      <c r="CK111" s="976"/>
      <c r="CL111" s="863"/>
      <c r="CM111" s="866" t="s">
        <v>453</v>
      </c>
      <c r="CN111" s="867"/>
      <c r="CO111" s="867"/>
      <c r="CP111" s="867"/>
      <c r="CQ111" s="867"/>
      <c r="CR111" s="867"/>
      <c r="CS111" s="867"/>
      <c r="CT111" s="867"/>
      <c r="CU111" s="867"/>
      <c r="CV111" s="867"/>
      <c r="CW111" s="867"/>
      <c r="CX111" s="867"/>
      <c r="CY111" s="867"/>
      <c r="CZ111" s="867"/>
      <c r="DA111" s="867"/>
      <c r="DB111" s="867"/>
      <c r="DC111" s="867"/>
      <c r="DD111" s="867"/>
      <c r="DE111" s="867"/>
      <c r="DF111" s="868"/>
      <c r="DG111" s="858" t="s">
        <v>419</v>
      </c>
      <c r="DH111" s="859"/>
      <c r="DI111" s="859"/>
      <c r="DJ111" s="859"/>
      <c r="DK111" s="859"/>
      <c r="DL111" s="859" t="s">
        <v>449</v>
      </c>
      <c r="DM111" s="859"/>
      <c r="DN111" s="859"/>
      <c r="DO111" s="859"/>
      <c r="DP111" s="859"/>
      <c r="DQ111" s="859" t="s">
        <v>419</v>
      </c>
      <c r="DR111" s="859"/>
      <c r="DS111" s="859"/>
      <c r="DT111" s="859"/>
      <c r="DU111" s="859"/>
      <c r="DV111" s="836" t="s">
        <v>454</v>
      </c>
      <c r="DW111" s="836"/>
      <c r="DX111" s="836"/>
      <c r="DY111" s="836"/>
      <c r="DZ111" s="837"/>
    </row>
    <row r="112" spans="1:131" s="245" customFormat="1" ht="26.25" customHeight="1" x14ac:dyDescent="0.15">
      <c r="A112" s="961" t="s">
        <v>455</v>
      </c>
      <c r="B112" s="962"/>
      <c r="C112" s="792" t="s">
        <v>456</v>
      </c>
      <c r="D112" s="792"/>
      <c r="E112" s="792"/>
      <c r="F112" s="792"/>
      <c r="G112" s="792"/>
      <c r="H112" s="792"/>
      <c r="I112" s="792"/>
      <c r="J112" s="792"/>
      <c r="K112" s="792"/>
      <c r="L112" s="792"/>
      <c r="M112" s="792"/>
      <c r="N112" s="792"/>
      <c r="O112" s="792"/>
      <c r="P112" s="792"/>
      <c r="Q112" s="792"/>
      <c r="R112" s="792"/>
      <c r="S112" s="792"/>
      <c r="T112" s="792"/>
      <c r="U112" s="792"/>
      <c r="V112" s="792"/>
      <c r="W112" s="792"/>
      <c r="X112" s="792"/>
      <c r="Y112" s="792"/>
      <c r="Z112" s="793"/>
      <c r="AA112" s="821" t="s">
        <v>449</v>
      </c>
      <c r="AB112" s="822"/>
      <c r="AC112" s="822"/>
      <c r="AD112" s="822"/>
      <c r="AE112" s="823"/>
      <c r="AF112" s="824" t="s">
        <v>450</v>
      </c>
      <c r="AG112" s="822"/>
      <c r="AH112" s="822"/>
      <c r="AI112" s="822"/>
      <c r="AJ112" s="823"/>
      <c r="AK112" s="824" t="s">
        <v>419</v>
      </c>
      <c r="AL112" s="822"/>
      <c r="AM112" s="822"/>
      <c r="AN112" s="822"/>
      <c r="AO112" s="823"/>
      <c r="AP112" s="869" t="s">
        <v>450</v>
      </c>
      <c r="AQ112" s="870"/>
      <c r="AR112" s="870"/>
      <c r="AS112" s="870"/>
      <c r="AT112" s="871"/>
      <c r="AU112" s="981"/>
      <c r="AV112" s="982"/>
      <c r="AW112" s="982"/>
      <c r="AX112" s="982"/>
      <c r="AY112" s="982"/>
      <c r="AZ112" s="857" t="s">
        <v>457</v>
      </c>
      <c r="BA112" s="792"/>
      <c r="BB112" s="792"/>
      <c r="BC112" s="792"/>
      <c r="BD112" s="792"/>
      <c r="BE112" s="792"/>
      <c r="BF112" s="792"/>
      <c r="BG112" s="792"/>
      <c r="BH112" s="792"/>
      <c r="BI112" s="792"/>
      <c r="BJ112" s="792"/>
      <c r="BK112" s="792"/>
      <c r="BL112" s="792"/>
      <c r="BM112" s="792"/>
      <c r="BN112" s="792"/>
      <c r="BO112" s="792"/>
      <c r="BP112" s="793"/>
      <c r="BQ112" s="858">
        <v>6645193</v>
      </c>
      <c r="BR112" s="859"/>
      <c r="BS112" s="859"/>
      <c r="BT112" s="859"/>
      <c r="BU112" s="859"/>
      <c r="BV112" s="859">
        <v>4151791</v>
      </c>
      <c r="BW112" s="859"/>
      <c r="BX112" s="859"/>
      <c r="BY112" s="859"/>
      <c r="BZ112" s="859"/>
      <c r="CA112" s="859">
        <v>4687654</v>
      </c>
      <c r="CB112" s="859"/>
      <c r="CC112" s="859"/>
      <c r="CD112" s="859"/>
      <c r="CE112" s="859"/>
      <c r="CF112" s="920">
        <v>35</v>
      </c>
      <c r="CG112" s="921"/>
      <c r="CH112" s="921"/>
      <c r="CI112" s="921"/>
      <c r="CJ112" s="921"/>
      <c r="CK112" s="976"/>
      <c r="CL112" s="863"/>
      <c r="CM112" s="866" t="s">
        <v>458</v>
      </c>
      <c r="CN112" s="867"/>
      <c r="CO112" s="867"/>
      <c r="CP112" s="867"/>
      <c r="CQ112" s="867"/>
      <c r="CR112" s="867"/>
      <c r="CS112" s="867"/>
      <c r="CT112" s="867"/>
      <c r="CU112" s="867"/>
      <c r="CV112" s="867"/>
      <c r="CW112" s="867"/>
      <c r="CX112" s="867"/>
      <c r="CY112" s="867"/>
      <c r="CZ112" s="867"/>
      <c r="DA112" s="867"/>
      <c r="DB112" s="867"/>
      <c r="DC112" s="867"/>
      <c r="DD112" s="867"/>
      <c r="DE112" s="867"/>
      <c r="DF112" s="868"/>
      <c r="DG112" s="858" t="s">
        <v>237</v>
      </c>
      <c r="DH112" s="859"/>
      <c r="DI112" s="859"/>
      <c r="DJ112" s="859"/>
      <c r="DK112" s="859"/>
      <c r="DL112" s="859" t="s">
        <v>415</v>
      </c>
      <c r="DM112" s="859"/>
      <c r="DN112" s="859"/>
      <c r="DO112" s="859"/>
      <c r="DP112" s="859"/>
      <c r="DQ112" s="859" t="s">
        <v>415</v>
      </c>
      <c r="DR112" s="859"/>
      <c r="DS112" s="859"/>
      <c r="DT112" s="859"/>
      <c r="DU112" s="859"/>
      <c r="DV112" s="836" t="s">
        <v>447</v>
      </c>
      <c r="DW112" s="836"/>
      <c r="DX112" s="836"/>
      <c r="DY112" s="836"/>
      <c r="DZ112" s="837"/>
    </row>
    <row r="113" spans="1:130" s="245" customFormat="1" ht="26.25" customHeight="1" x14ac:dyDescent="0.15">
      <c r="A113" s="963"/>
      <c r="B113" s="964"/>
      <c r="C113" s="792" t="s">
        <v>459</v>
      </c>
      <c r="D113" s="792"/>
      <c r="E113" s="792"/>
      <c r="F113" s="792"/>
      <c r="G113" s="792"/>
      <c r="H113" s="792"/>
      <c r="I113" s="792"/>
      <c r="J113" s="792"/>
      <c r="K113" s="792"/>
      <c r="L113" s="792"/>
      <c r="M113" s="792"/>
      <c r="N113" s="792"/>
      <c r="O113" s="792"/>
      <c r="P113" s="792"/>
      <c r="Q113" s="792"/>
      <c r="R113" s="792"/>
      <c r="S113" s="792"/>
      <c r="T113" s="792"/>
      <c r="U113" s="792"/>
      <c r="V113" s="792"/>
      <c r="W113" s="792"/>
      <c r="X113" s="792"/>
      <c r="Y113" s="792"/>
      <c r="Z113" s="793"/>
      <c r="AA113" s="967">
        <v>482719</v>
      </c>
      <c r="AB113" s="968"/>
      <c r="AC113" s="968"/>
      <c r="AD113" s="968"/>
      <c r="AE113" s="969"/>
      <c r="AF113" s="970">
        <v>482933</v>
      </c>
      <c r="AG113" s="968"/>
      <c r="AH113" s="968"/>
      <c r="AI113" s="968"/>
      <c r="AJ113" s="969"/>
      <c r="AK113" s="970">
        <v>464042</v>
      </c>
      <c r="AL113" s="968"/>
      <c r="AM113" s="968"/>
      <c r="AN113" s="968"/>
      <c r="AO113" s="969"/>
      <c r="AP113" s="971">
        <v>3.5</v>
      </c>
      <c r="AQ113" s="972"/>
      <c r="AR113" s="972"/>
      <c r="AS113" s="972"/>
      <c r="AT113" s="973"/>
      <c r="AU113" s="981"/>
      <c r="AV113" s="982"/>
      <c r="AW113" s="982"/>
      <c r="AX113" s="982"/>
      <c r="AY113" s="982"/>
      <c r="AZ113" s="857" t="s">
        <v>460</v>
      </c>
      <c r="BA113" s="792"/>
      <c r="BB113" s="792"/>
      <c r="BC113" s="792"/>
      <c r="BD113" s="792"/>
      <c r="BE113" s="792"/>
      <c r="BF113" s="792"/>
      <c r="BG113" s="792"/>
      <c r="BH113" s="792"/>
      <c r="BI113" s="792"/>
      <c r="BJ113" s="792"/>
      <c r="BK113" s="792"/>
      <c r="BL113" s="792"/>
      <c r="BM113" s="792"/>
      <c r="BN113" s="792"/>
      <c r="BO113" s="792"/>
      <c r="BP113" s="793"/>
      <c r="BQ113" s="858">
        <v>289688</v>
      </c>
      <c r="BR113" s="859"/>
      <c r="BS113" s="859"/>
      <c r="BT113" s="859"/>
      <c r="BU113" s="859"/>
      <c r="BV113" s="859">
        <v>232749</v>
      </c>
      <c r="BW113" s="859"/>
      <c r="BX113" s="859"/>
      <c r="BY113" s="859"/>
      <c r="BZ113" s="859"/>
      <c r="CA113" s="859">
        <v>211822</v>
      </c>
      <c r="CB113" s="859"/>
      <c r="CC113" s="859"/>
      <c r="CD113" s="859"/>
      <c r="CE113" s="859"/>
      <c r="CF113" s="920">
        <v>1.6</v>
      </c>
      <c r="CG113" s="921"/>
      <c r="CH113" s="921"/>
      <c r="CI113" s="921"/>
      <c r="CJ113" s="921"/>
      <c r="CK113" s="976"/>
      <c r="CL113" s="863"/>
      <c r="CM113" s="866" t="s">
        <v>461</v>
      </c>
      <c r="CN113" s="867"/>
      <c r="CO113" s="867"/>
      <c r="CP113" s="867"/>
      <c r="CQ113" s="867"/>
      <c r="CR113" s="867"/>
      <c r="CS113" s="867"/>
      <c r="CT113" s="867"/>
      <c r="CU113" s="867"/>
      <c r="CV113" s="867"/>
      <c r="CW113" s="867"/>
      <c r="CX113" s="867"/>
      <c r="CY113" s="867"/>
      <c r="CZ113" s="867"/>
      <c r="DA113" s="867"/>
      <c r="DB113" s="867"/>
      <c r="DC113" s="867"/>
      <c r="DD113" s="867"/>
      <c r="DE113" s="867"/>
      <c r="DF113" s="868"/>
      <c r="DG113" s="821" t="s">
        <v>449</v>
      </c>
      <c r="DH113" s="822"/>
      <c r="DI113" s="822"/>
      <c r="DJ113" s="822"/>
      <c r="DK113" s="823"/>
      <c r="DL113" s="824" t="s">
        <v>447</v>
      </c>
      <c r="DM113" s="822"/>
      <c r="DN113" s="822"/>
      <c r="DO113" s="822"/>
      <c r="DP113" s="823"/>
      <c r="DQ113" s="824" t="s">
        <v>419</v>
      </c>
      <c r="DR113" s="822"/>
      <c r="DS113" s="822"/>
      <c r="DT113" s="822"/>
      <c r="DU113" s="823"/>
      <c r="DV113" s="869" t="s">
        <v>415</v>
      </c>
      <c r="DW113" s="870"/>
      <c r="DX113" s="870"/>
      <c r="DY113" s="870"/>
      <c r="DZ113" s="871"/>
    </row>
    <row r="114" spans="1:130" s="245" customFormat="1" ht="26.25" customHeight="1" x14ac:dyDescent="0.15">
      <c r="A114" s="963"/>
      <c r="B114" s="964"/>
      <c r="C114" s="792" t="s">
        <v>462</v>
      </c>
      <c r="D114" s="792"/>
      <c r="E114" s="792"/>
      <c r="F114" s="792"/>
      <c r="G114" s="792"/>
      <c r="H114" s="792"/>
      <c r="I114" s="792"/>
      <c r="J114" s="792"/>
      <c r="K114" s="792"/>
      <c r="L114" s="792"/>
      <c r="M114" s="792"/>
      <c r="N114" s="792"/>
      <c r="O114" s="792"/>
      <c r="P114" s="792"/>
      <c r="Q114" s="792"/>
      <c r="R114" s="792"/>
      <c r="S114" s="792"/>
      <c r="T114" s="792"/>
      <c r="U114" s="792"/>
      <c r="V114" s="792"/>
      <c r="W114" s="792"/>
      <c r="X114" s="792"/>
      <c r="Y114" s="792"/>
      <c r="Z114" s="793"/>
      <c r="AA114" s="821">
        <v>144047</v>
      </c>
      <c r="AB114" s="822"/>
      <c r="AC114" s="822"/>
      <c r="AD114" s="822"/>
      <c r="AE114" s="823"/>
      <c r="AF114" s="824">
        <v>165416</v>
      </c>
      <c r="AG114" s="822"/>
      <c r="AH114" s="822"/>
      <c r="AI114" s="822"/>
      <c r="AJ114" s="823"/>
      <c r="AK114" s="824">
        <v>122217</v>
      </c>
      <c r="AL114" s="822"/>
      <c r="AM114" s="822"/>
      <c r="AN114" s="822"/>
      <c r="AO114" s="823"/>
      <c r="AP114" s="869">
        <v>0.9</v>
      </c>
      <c r="AQ114" s="870"/>
      <c r="AR114" s="870"/>
      <c r="AS114" s="870"/>
      <c r="AT114" s="871"/>
      <c r="AU114" s="981"/>
      <c r="AV114" s="982"/>
      <c r="AW114" s="982"/>
      <c r="AX114" s="982"/>
      <c r="AY114" s="982"/>
      <c r="AZ114" s="857" t="s">
        <v>463</v>
      </c>
      <c r="BA114" s="792"/>
      <c r="BB114" s="792"/>
      <c r="BC114" s="792"/>
      <c r="BD114" s="792"/>
      <c r="BE114" s="792"/>
      <c r="BF114" s="792"/>
      <c r="BG114" s="792"/>
      <c r="BH114" s="792"/>
      <c r="BI114" s="792"/>
      <c r="BJ114" s="792"/>
      <c r="BK114" s="792"/>
      <c r="BL114" s="792"/>
      <c r="BM114" s="792"/>
      <c r="BN114" s="792"/>
      <c r="BO114" s="792"/>
      <c r="BP114" s="793"/>
      <c r="BQ114" s="858">
        <v>4197109</v>
      </c>
      <c r="BR114" s="859"/>
      <c r="BS114" s="859"/>
      <c r="BT114" s="859"/>
      <c r="BU114" s="859"/>
      <c r="BV114" s="859">
        <v>3873622</v>
      </c>
      <c r="BW114" s="859"/>
      <c r="BX114" s="859"/>
      <c r="BY114" s="859"/>
      <c r="BZ114" s="859"/>
      <c r="CA114" s="859">
        <v>4054057</v>
      </c>
      <c r="CB114" s="859"/>
      <c r="CC114" s="859"/>
      <c r="CD114" s="859"/>
      <c r="CE114" s="859"/>
      <c r="CF114" s="920">
        <v>30.3</v>
      </c>
      <c r="CG114" s="921"/>
      <c r="CH114" s="921"/>
      <c r="CI114" s="921"/>
      <c r="CJ114" s="921"/>
      <c r="CK114" s="976"/>
      <c r="CL114" s="863"/>
      <c r="CM114" s="866" t="s">
        <v>464</v>
      </c>
      <c r="CN114" s="867"/>
      <c r="CO114" s="867"/>
      <c r="CP114" s="867"/>
      <c r="CQ114" s="867"/>
      <c r="CR114" s="867"/>
      <c r="CS114" s="867"/>
      <c r="CT114" s="867"/>
      <c r="CU114" s="867"/>
      <c r="CV114" s="867"/>
      <c r="CW114" s="867"/>
      <c r="CX114" s="867"/>
      <c r="CY114" s="867"/>
      <c r="CZ114" s="867"/>
      <c r="DA114" s="867"/>
      <c r="DB114" s="867"/>
      <c r="DC114" s="867"/>
      <c r="DD114" s="867"/>
      <c r="DE114" s="867"/>
      <c r="DF114" s="868"/>
      <c r="DG114" s="821" t="s">
        <v>447</v>
      </c>
      <c r="DH114" s="822"/>
      <c r="DI114" s="822"/>
      <c r="DJ114" s="822"/>
      <c r="DK114" s="823"/>
      <c r="DL114" s="824" t="s">
        <v>449</v>
      </c>
      <c r="DM114" s="822"/>
      <c r="DN114" s="822"/>
      <c r="DO114" s="822"/>
      <c r="DP114" s="823"/>
      <c r="DQ114" s="824" t="s">
        <v>449</v>
      </c>
      <c r="DR114" s="822"/>
      <c r="DS114" s="822"/>
      <c r="DT114" s="822"/>
      <c r="DU114" s="823"/>
      <c r="DV114" s="869" t="s">
        <v>447</v>
      </c>
      <c r="DW114" s="870"/>
      <c r="DX114" s="870"/>
      <c r="DY114" s="870"/>
      <c r="DZ114" s="871"/>
    </row>
    <row r="115" spans="1:130" s="245" customFormat="1" ht="26.25" customHeight="1" x14ac:dyDescent="0.15">
      <c r="A115" s="963"/>
      <c r="B115" s="964"/>
      <c r="C115" s="792" t="s">
        <v>465</v>
      </c>
      <c r="D115" s="792"/>
      <c r="E115" s="792"/>
      <c r="F115" s="792"/>
      <c r="G115" s="792"/>
      <c r="H115" s="792"/>
      <c r="I115" s="792"/>
      <c r="J115" s="792"/>
      <c r="K115" s="792"/>
      <c r="L115" s="792"/>
      <c r="M115" s="792"/>
      <c r="N115" s="792"/>
      <c r="O115" s="792"/>
      <c r="P115" s="792"/>
      <c r="Q115" s="792"/>
      <c r="R115" s="792"/>
      <c r="S115" s="792"/>
      <c r="T115" s="792"/>
      <c r="U115" s="792"/>
      <c r="V115" s="792"/>
      <c r="W115" s="792"/>
      <c r="X115" s="792"/>
      <c r="Y115" s="792"/>
      <c r="Z115" s="793"/>
      <c r="AA115" s="967">
        <v>12350</v>
      </c>
      <c r="AB115" s="968"/>
      <c r="AC115" s="968"/>
      <c r="AD115" s="968"/>
      <c r="AE115" s="969"/>
      <c r="AF115" s="970">
        <v>11657</v>
      </c>
      <c r="AG115" s="968"/>
      <c r="AH115" s="968"/>
      <c r="AI115" s="968"/>
      <c r="AJ115" s="969"/>
      <c r="AK115" s="970">
        <v>11258</v>
      </c>
      <c r="AL115" s="968"/>
      <c r="AM115" s="968"/>
      <c r="AN115" s="968"/>
      <c r="AO115" s="969"/>
      <c r="AP115" s="971">
        <v>0.1</v>
      </c>
      <c r="AQ115" s="972"/>
      <c r="AR115" s="972"/>
      <c r="AS115" s="972"/>
      <c r="AT115" s="973"/>
      <c r="AU115" s="981"/>
      <c r="AV115" s="982"/>
      <c r="AW115" s="982"/>
      <c r="AX115" s="982"/>
      <c r="AY115" s="982"/>
      <c r="AZ115" s="857" t="s">
        <v>466</v>
      </c>
      <c r="BA115" s="792"/>
      <c r="BB115" s="792"/>
      <c r="BC115" s="792"/>
      <c r="BD115" s="792"/>
      <c r="BE115" s="792"/>
      <c r="BF115" s="792"/>
      <c r="BG115" s="792"/>
      <c r="BH115" s="792"/>
      <c r="BI115" s="792"/>
      <c r="BJ115" s="792"/>
      <c r="BK115" s="792"/>
      <c r="BL115" s="792"/>
      <c r="BM115" s="792"/>
      <c r="BN115" s="792"/>
      <c r="BO115" s="792"/>
      <c r="BP115" s="793"/>
      <c r="BQ115" s="858" t="s">
        <v>449</v>
      </c>
      <c r="BR115" s="859"/>
      <c r="BS115" s="859"/>
      <c r="BT115" s="859"/>
      <c r="BU115" s="859"/>
      <c r="BV115" s="859" t="s">
        <v>419</v>
      </c>
      <c r="BW115" s="859"/>
      <c r="BX115" s="859"/>
      <c r="BY115" s="859"/>
      <c r="BZ115" s="859"/>
      <c r="CA115" s="859" t="s">
        <v>450</v>
      </c>
      <c r="CB115" s="859"/>
      <c r="CC115" s="859"/>
      <c r="CD115" s="859"/>
      <c r="CE115" s="859"/>
      <c r="CF115" s="920" t="s">
        <v>446</v>
      </c>
      <c r="CG115" s="921"/>
      <c r="CH115" s="921"/>
      <c r="CI115" s="921"/>
      <c r="CJ115" s="921"/>
      <c r="CK115" s="976"/>
      <c r="CL115" s="863"/>
      <c r="CM115" s="857" t="s">
        <v>467</v>
      </c>
      <c r="CN115" s="960"/>
      <c r="CO115" s="960"/>
      <c r="CP115" s="960"/>
      <c r="CQ115" s="960"/>
      <c r="CR115" s="960"/>
      <c r="CS115" s="960"/>
      <c r="CT115" s="960"/>
      <c r="CU115" s="960"/>
      <c r="CV115" s="960"/>
      <c r="CW115" s="960"/>
      <c r="CX115" s="960"/>
      <c r="CY115" s="960"/>
      <c r="CZ115" s="960"/>
      <c r="DA115" s="960"/>
      <c r="DB115" s="960"/>
      <c r="DC115" s="960"/>
      <c r="DD115" s="960"/>
      <c r="DE115" s="960"/>
      <c r="DF115" s="793"/>
      <c r="DG115" s="821" t="s">
        <v>447</v>
      </c>
      <c r="DH115" s="822"/>
      <c r="DI115" s="822"/>
      <c r="DJ115" s="822"/>
      <c r="DK115" s="823"/>
      <c r="DL115" s="824" t="s">
        <v>449</v>
      </c>
      <c r="DM115" s="822"/>
      <c r="DN115" s="822"/>
      <c r="DO115" s="822"/>
      <c r="DP115" s="823"/>
      <c r="DQ115" s="824" t="s">
        <v>447</v>
      </c>
      <c r="DR115" s="822"/>
      <c r="DS115" s="822"/>
      <c r="DT115" s="822"/>
      <c r="DU115" s="823"/>
      <c r="DV115" s="869" t="s">
        <v>447</v>
      </c>
      <c r="DW115" s="870"/>
      <c r="DX115" s="870"/>
      <c r="DY115" s="870"/>
      <c r="DZ115" s="871"/>
    </row>
    <row r="116" spans="1:130" s="245" customFormat="1" ht="26.25" customHeight="1" x14ac:dyDescent="0.15">
      <c r="A116" s="965"/>
      <c r="B116" s="966"/>
      <c r="C116" s="925" t="s">
        <v>468</v>
      </c>
      <c r="D116" s="925"/>
      <c r="E116" s="925"/>
      <c r="F116" s="925"/>
      <c r="G116" s="925"/>
      <c r="H116" s="925"/>
      <c r="I116" s="925"/>
      <c r="J116" s="925"/>
      <c r="K116" s="925"/>
      <c r="L116" s="925"/>
      <c r="M116" s="925"/>
      <c r="N116" s="925"/>
      <c r="O116" s="925"/>
      <c r="P116" s="925"/>
      <c r="Q116" s="925"/>
      <c r="R116" s="925"/>
      <c r="S116" s="925"/>
      <c r="T116" s="925"/>
      <c r="U116" s="925"/>
      <c r="V116" s="925"/>
      <c r="W116" s="925"/>
      <c r="X116" s="925"/>
      <c r="Y116" s="925"/>
      <c r="Z116" s="926"/>
      <c r="AA116" s="821">
        <v>231</v>
      </c>
      <c r="AB116" s="822"/>
      <c r="AC116" s="822"/>
      <c r="AD116" s="822"/>
      <c r="AE116" s="823"/>
      <c r="AF116" s="824">
        <v>39</v>
      </c>
      <c r="AG116" s="822"/>
      <c r="AH116" s="822"/>
      <c r="AI116" s="822"/>
      <c r="AJ116" s="823"/>
      <c r="AK116" s="824">
        <v>109</v>
      </c>
      <c r="AL116" s="822"/>
      <c r="AM116" s="822"/>
      <c r="AN116" s="822"/>
      <c r="AO116" s="823"/>
      <c r="AP116" s="869">
        <v>0</v>
      </c>
      <c r="AQ116" s="870"/>
      <c r="AR116" s="870"/>
      <c r="AS116" s="870"/>
      <c r="AT116" s="871"/>
      <c r="AU116" s="981"/>
      <c r="AV116" s="982"/>
      <c r="AW116" s="982"/>
      <c r="AX116" s="982"/>
      <c r="AY116" s="982"/>
      <c r="AZ116" s="908" t="s">
        <v>469</v>
      </c>
      <c r="BA116" s="909"/>
      <c r="BB116" s="909"/>
      <c r="BC116" s="909"/>
      <c r="BD116" s="909"/>
      <c r="BE116" s="909"/>
      <c r="BF116" s="909"/>
      <c r="BG116" s="909"/>
      <c r="BH116" s="909"/>
      <c r="BI116" s="909"/>
      <c r="BJ116" s="909"/>
      <c r="BK116" s="909"/>
      <c r="BL116" s="909"/>
      <c r="BM116" s="909"/>
      <c r="BN116" s="909"/>
      <c r="BO116" s="909"/>
      <c r="BP116" s="910"/>
      <c r="BQ116" s="858" t="s">
        <v>419</v>
      </c>
      <c r="BR116" s="859"/>
      <c r="BS116" s="859"/>
      <c r="BT116" s="859"/>
      <c r="BU116" s="859"/>
      <c r="BV116" s="859" t="s">
        <v>449</v>
      </c>
      <c r="BW116" s="859"/>
      <c r="BX116" s="859"/>
      <c r="BY116" s="859"/>
      <c r="BZ116" s="859"/>
      <c r="CA116" s="859" t="s">
        <v>452</v>
      </c>
      <c r="CB116" s="859"/>
      <c r="CC116" s="859"/>
      <c r="CD116" s="859"/>
      <c r="CE116" s="859"/>
      <c r="CF116" s="920" t="s">
        <v>419</v>
      </c>
      <c r="CG116" s="921"/>
      <c r="CH116" s="921"/>
      <c r="CI116" s="921"/>
      <c r="CJ116" s="921"/>
      <c r="CK116" s="976"/>
      <c r="CL116" s="863"/>
      <c r="CM116" s="866" t="s">
        <v>470</v>
      </c>
      <c r="CN116" s="867"/>
      <c r="CO116" s="867"/>
      <c r="CP116" s="867"/>
      <c r="CQ116" s="867"/>
      <c r="CR116" s="867"/>
      <c r="CS116" s="867"/>
      <c r="CT116" s="867"/>
      <c r="CU116" s="867"/>
      <c r="CV116" s="867"/>
      <c r="CW116" s="867"/>
      <c r="CX116" s="867"/>
      <c r="CY116" s="867"/>
      <c r="CZ116" s="867"/>
      <c r="DA116" s="867"/>
      <c r="DB116" s="867"/>
      <c r="DC116" s="867"/>
      <c r="DD116" s="867"/>
      <c r="DE116" s="867"/>
      <c r="DF116" s="868"/>
      <c r="DG116" s="821" t="s">
        <v>471</v>
      </c>
      <c r="DH116" s="822"/>
      <c r="DI116" s="822"/>
      <c r="DJ116" s="822"/>
      <c r="DK116" s="823"/>
      <c r="DL116" s="824" t="s">
        <v>237</v>
      </c>
      <c r="DM116" s="822"/>
      <c r="DN116" s="822"/>
      <c r="DO116" s="822"/>
      <c r="DP116" s="823"/>
      <c r="DQ116" s="824" t="s">
        <v>447</v>
      </c>
      <c r="DR116" s="822"/>
      <c r="DS116" s="822"/>
      <c r="DT116" s="822"/>
      <c r="DU116" s="823"/>
      <c r="DV116" s="869" t="s">
        <v>449</v>
      </c>
      <c r="DW116" s="870"/>
      <c r="DX116" s="870"/>
      <c r="DY116" s="870"/>
      <c r="DZ116" s="871"/>
    </row>
    <row r="117" spans="1:130" s="245" customFormat="1" ht="26.25" customHeight="1" x14ac:dyDescent="0.15">
      <c r="A117" s="946" t="s">
        <v>189</v>
      </c>
      <c r="B117" s="947"/>
      <c r="C117" s="947"/>
      <c r="D117" s="947"/>
      <c r="E117" s="947"/>
      <c r="F117" s="947"/>
      <c r="G117" s="947"/>
      <c r="H117" s="947"/>
      <c r="I117" s="947"/>
      <c r="J117" s="947"/>
      <c r="K117" s="947"/>
      <c r="L117" s="947"/>
      <c r="M117" s="947"/>
      <c r="N117" s="947"/>
      <c r="O117" s="947"/>
      <c r="P117" s="947"/>
      <c r="Q117" s="947"/>
      <c r="R117" s="947"/>
      <c r="S117" s="947"/>
      <c r="T117" s="947"/>
      <c r="U117" s="947"/>
      <c r="V117" s="947"/>
      <c r="W117" s="947"/>
      <c r="X117" s="947"/>
      <c r="Y117" s="922" t="s">
        <v>472</v>
      </c>
      <c r="Z117" s="948"/>
      <c r="AA117" s="953">
        <v>3817893</v>
      </c>
      <c r="AB117" s="954"/>
      <c r="AC117" s="954"/>
      <c r="AD117" s="954"/>
      <c r="AE117" s="955"/>
      <c r="AF117" s="956">
        <v>3504411</v>
      </c>
      <c r="AG117" s="954"/>
      <c r="AH117" s="954"/>
      <c r="AI117" s="954"/>
      <c r="AJ117" s="955"/>
      <c r="AK117" s="956">
        <v>3183672</v>
      </c>
      <c r="AL117" s="954"/>
      <c r="AM117" s="954"/>
      <c r="AN117" s="954"/>
      <c r="AO117" s="955"/>
      <c r="AP117" s="957"/>
      <c r="AQ117" s="958"/>
      <c r="AR117" s="958"/>
      <c r="AS117" s="958"/>
      <c r="AT117" s="959"/>
      <c r="AU117" s="981"/>
      <c r="AV117" s="982"/>
      <c r="AW117" s="982"/>
      <c r="AX117" s="982"/>
      <c r="AY117" s="982"/>
      <c r="AZ117" s="908" t="s">
        <v>473</v>
      </c>
      <c r="BA117" s="909"/>
      <c r="BB117" s="909"/>
      <c r="BC117" s="909"/>
      <c r="BD117" s="909"/>
      <c r="BE117" s="909"/>
      <c r="BF117" s="909"/>
      <c r="BG117" s="909"/>
      <c r="BH117" s="909"/>
      <c r="BI117" s="909"/>
      <c r="BJ117" s="909"/>
      <c r="BK117" s="909"/>
      <c r="BL117" s="909"/>
      <c r="BM117" s="909"/>
      <c r="BN117" s="909"/>
      <c r="BO117" s="909"/>
      <c r="BP117" s="910"/>
      <c r="BQ117" s="858" t="s">
        <v>445</v>
      </c>
      <c r="BR117" s="859"/>
      <c r="BS117" s="859"/>
      <c r="BT117" s="859"/>
      <c r="BU117" s="859"/>
      <c r="BV117" s="859" t="s">
        <v>447</v>
      </c>
      <c r="BW117" s="859"/>
      <c r="BX117" s="859"/>
      <c r="BY117" s="859"/>
      <c r="BZ117" s="859"/>
      <c r="CA117" s="859" t="s">
        <v>450</v>
      </c>
      <c r="CB117" s="859"/>
      <c r="CC117" s="859"/>
      <c r="CD117" s="859"/>
      <c r="CE117" s="859"/>
      <c r="CF117" s="920" t="s">
        <v>419</v>
      </c>
      <c r="CG117" s="921"/>
      <c r="CH117" s="921"/>
      <c r="CI117" s="921"/>
      <c r="CJ117" s="921"/>
      <c r="CK117" s="976"/>
      <c r="CL117" s="863"/>
      <c r="CM117" s="866" t="s">
        <v>474</v>
      </c>
      <c r="CN117" s="867"/>
      <c r="CO117" s="867"/>
      <c r="CP117" s="867"/>
      <c r="CQ117" s="867"/>
      <c r="CR117" s="867"/>
      <c r="CS117" s="867"/>
      <c r="CT117" s="867"/>
      <c r="CU117" s="867"/>
      <c r="CV117" s="867"/>
      <c r="CW117" s="867"/>
      <c r="CX117" s="867"/>
      <c r="CY117" s="867"/>
      <c r="CZ117" s="867"/>
      <c r="DA117" s="867"/>
      <c r="DB117" s="867"/>
      <c r="DC117" s="867"/>
      <c r="DD117" s="867"/>
      <c r="DE117" s="867"/>
      <c r="DF117" s="868"/>
      <c r="DG117" s="821" t="s">
        <v>445</v>
      </c>
      <c r="DH117" s="822"/>
      <c r="DI117" s="822"/>
      <c r="DJ117" s="822"/>
      <c r="DK117" s="823"/>
      <c r="DL117" s="824" t="s">
        <v>446</v>
      </c>
      <c r="DM117" s="822"/>
      <c r="DN117" s="822"/>
      <c r="DO117" s="822"/>
      <c r="DP117" s="823"/>
      <c r="DQ117" s="824" t="s">
        <v>446</v>
      </c>
      <c r="DR117" s="822"/>
      <c r="DS117" s="822"/>
      <c r="DT117" s="822"/>
      <c r="DU117" s="823"/>
      <c r="DV117" s="869" t="s">
        <v>447</v>
      </c>
      <c r="DW117" s="870"/>
      <c r="DX117" s="870"/>
      <c r="DY117" s="870"/>
      <c r="DZ117" s="871"/>
    </row>
    <row r="118" spans="1:130" s="245" customFormat="1" ht="26.25" customHeight="1" x14ac:dyDescent="0.15">
      <c r="A118" s="946" t="s">
        <v>440</v>
      </c>
      <c r="B118" s="947"/>
      <c r="C118" s="947"/>
      <c r="D118" s="947"/>
      <c r="E118" s="947"/>
      <c r="F118" s="947"/>
      <c r="G118" s="947"/>
      <c r="H118" s="947"/>
      <c r="I118" s="947"/>
      <c r="J118" s="947"/>
      <c r="K118" s="947"/>
      <c r="L118" s="947"/>
      <c r="M118" s="947"/>
      <c r="N118" s="947"/>
      <c r="O118" s="947"/>
      <c r="P118" s="947"/>
      <c r="Q118" s="947"/>
      <c r="R118" s="947"/>
      <c r="S118" s="947"/>
      <c r="T118" s="947"/>
      <c r="U118" s="947"/>
      <c r="V118" s="947"/>
      <c r="W118" s="947"/>
      <c r="X118" s="947"/>
      <c r="Y118" s="947"/>
      <c r="Z118" s="948"/>
      <c r="AA118" s="949" t="s">
        <v>438</v>
      </c>
      <c r="AB118" s="947"/>
      <c r="AC118" s="947"/>
      <c r="AD118" s="947"/>
      <c r="AE118" s="948"/>
      <c r="AF118" s="949" t="s">
        <v>313</v>
      </c>
      <c r="AG118" s="947"/>
      <c r="AH118" s="947"/>
      <c r="AI118" s="947"/>
      <c r="AJ118" s="948"/>
      <c r="AK118" s="949" t="s">
        <v>312</v>
      </c>
      <c r="AL118" s="947"/>
      <c r="AM118" s="947"/>
      <c r="AN118" s="947"/>
      <c r="AO118" s="948"/>
      <c r="AP118" s="950" t="s">
        <v>439</v>
      </c>
      <c r="AQ118" s="951"/>
      <c r="AR118" s="951"/>
      <c r="AS118" s="951"/>
      <c r="AT118" s="952"/>
      <c r="AU118" s="981"/>
      <c r="AV118" s="982"/>
      <c r="AW118" s="982"/>
      <c r="AX118" s="982"/>
      <c r="AY118" s="982"/>
      <c r="AZ118" s="924" t="s">
        <v>475</v>
      </c>
      <c r="BA118" s="925"/>
      <c r="BB118" s="925"/>
      <c r="BC118" s="925"/>
      <c r="BD118" s="925"/>
      <c r="BE118" s="925"/>
      <c r="BF118" s="925"/>
      <c r="BG118" s="925"/>
      <c r="BH118" s="925"/>
      <c r="BI118" s="925"/>
      <c r="BJ118" s="925"/>
      <c r="BK118" s="925"/>
      <c r="BL118" s="925"/>
      <c r="BM118" s="925"/>
      <c r="BN118" s="925"/>
      <c r="BO118" s="925"/>
      <c r="BP118" s="926"/>
      <c r="BQ118" s="927" t="s">
        <v>447</v>
      </c>
      <c r="BR118" s="890"/>
      <c r="BS118" s="890"/>
      <c r="BT118" s="890"/>
      <c r="BU118" s="890"/>
      <c r="BV118" s="890" t="s">
        <v>447</v>
      </c>
      <c r="BW118" s="890"/>
      <c r="BX118" s="890"/>
      <c r="BY118" s="890"/>
      <c r="BZ118" s="890"/>
      <c r="CA118" s="890" t="s">
        <v>415</v>
      </c>
      <c r="CB118" s="890"/>
      <c r="CC118" s="890"/>
      <c r="CD118" s="890"/>
      <c r="CE118" s="890"/>
      <c r="CF118" s="920" t="s">
        <v>471</v>
      </c>
      <c r="CG118" s="921"/>
      <c r="CH118" s="921"/>
      <c r="CI118" s="921"/>
      <c r="CJ118" s="921"/>
      <c r="CK118" s="976"/>
      <c r="CL118" s="863"/>
      <c r="CM118" s="866" t="s">
        <v>476</v>
      </c>
      <c r="CN118" s="867"/>
      <c r="CO118" s="867"/>
      <c r="CP118" s="867"/>
      <c r="CQ118" s="867"/>
      <c r="CR118" s="867"/>
      <c r="CS118" s="867"/>
      <c r="CT118" s="867"/>
      <c r="CU118" s="867"/>
      <c r="CV118" s="867"/>
      <c r="CW118" s="867"/>
      <c r="CX118" s="867"/>
      <c r="CY118" s="867"/>
      <c r="CZ118" s="867"/>
      <c r="DA118" s="867"/>
      <c r="DB118" s="867"/>
      <c r="DC118" s="867"/>
      <c r="DD118" s="867"/>
      <c r="DE118" s="867"/>
      <c r="DF118" s="868"/>
      <c r="DG118" s="821" t="s">
        <v>450</v>
      </c>
      <c r="DH118" s="822"/>
      <c r="DI118" s="822"/>
      <c r="DJ118" s="822"/>
      <c r="DK118" s="823"/>
      <c r="DL118" s="824" t="s">
        <v>419</v>
      </c>
      <c r="DM118" s="822"/>
      <c r="DN118" s="822"/>
      <c r="DO118" s="822"/>
      <c r="DP118" s="823"/>
      <c r="DQ118" s="824" t="s">
        <v>445</v>
      </c>
      <c r="DR118" s="822"/>
      <c r="DS118" s="822"/>
      <c r="DT118" s="822"/>
      <c r="DU118" s="823"/>
      <c r="DV118" s="869" t="s">
        <v>237</v>
      </c>
      <c r="DW118" s="870"/>
      <c r="DX118" s="870"/>
      <c r="DY118" s="870"/>
      <c r="DZ118" s="871"/>
    </row>
    <row r="119" spans="1:130" s="245" customFormat="1" ht="26.25" customHeight="1" x14ac:dyDescent="0.15">
      <c r="A119" s="860" t="s">
        <v>443</v>
      </c>
      <c r="B119" s="861"/>
      <c r="C119" s="936" t="s">
        <v>444</v>
      </c>
      <c r="D119" s="937"/>
      <c r="E119" s="937"/>
      <c r="F119" s="937"/>
      <c r="G119" s="937"/>
      <c r="H119" s="937"/>
      <c r="I119" s="937"/>
      <c r="J119" s="937"/>
      <c r="K119" s="937"/>
      <c r="L119" s="937"/>
      <c r="M119" s="937"/>
      <c r="N119" s="937"/>
      <c r="O119" s="937"/>
      <c r="P119" s="937"/>
      <c r="Q119" s="937"/>
      <c r="R119" s="937"/>
      <c r="S119" s="937"/>
      <c r="T119" s="937"/>
      <c r="U119" s="937"/>
      <c r="V119" s="937"/>
      <c r="W119" s="937"/>
      <c r="X119" s="937"/>
      <c r="Y119" s="937"/>
      <c r="Z119" s="938"/>
      <c r="AA119" s="939" t="s">
        <v>449</v>
      </c>
      <c r="AB119" s="940"/>
      <c r="AC119" s="940"/>
      <c r="AD119" s="940"/>
      <c r="AE119" s="941"/>
      <c r="AF119" s="942" t="s">
        <v>447</v>
      </c>
      <c r="AG119" s="940"/>
      <c r="AH119" s="940"/>
      <c r="AI119" s="940"/>
      <c r="AJ119" s="941"/>
      <c r="AK119" s="942" t="s">
        <v>447</v>
      </c>
      <c r="AL119" s="940"/>
      <c r="AM119" s="940"/>
      <c r="AN119" s="940"/>
      <c r="AO119" s="941"/>
      <c r="AP119" s="943" t="s">
        <v>447</v>
      </c>
      <c r="AQ119" s="944"/>
      <c r="AR119" s="944"/>
      <c r="AS119" s="944"/>
      <c r="AT119" s="945"/>
      <c r="AU119" s="983"/>
      <c r="AV119" s="984"/>
      <c r="AW119" s="984"/>
      <c r="AX119" s="984"/>
      <c r="AY119" s="984"/>
      <c r="AZ119" s="276" t="s">
        <v>189</v>
      </c>
      <c r="BA119" s="276"/>
      <c r="BB119" s="276"/>
      <c r="BC119" s="276"/>
      <c r="BD119" s="276"/>
      <c r="BE119" s="276"/>
      <c r="BF119" s="276"/>
      <c r="BG119" s="276"/>
      <c r="BH119" s="276"/>
      <c r="BI119" s="276"/>
      <c r="BJ119" s="276"/>
      <c r="BK119" s="276"/>
      <c r="BL119" s="276"/>
      <c r="BM119" s="276"/>
      <c r="BN119" s="276"/>
      <c r="BO119" s="922" t="s">
        <v>477</v>
      </c>
      <c r="BP119" s="923"/>
      <c r="BQ119" s="927">
        <v>32456242</v>
      </c>
      <c r="BR119" s="890"/>
      <c r="BS119" s="890"/>
      <c r="BT119" s="890"/>
      <c r="BU119" s="890"/>
      <c r="BV119" s="890">
        <v>28216055</v>
      </c>
      <c r="BW119" s="890"/>
      <c r="BX119" s="890"/>
      <c r="BY119" s="890"/>
      <c r="BZ119" s="890"/>
      <c r="CA119" s="890">
        <v>30318871</v>
      </c>
      <c r="CB119" s="890"/>
      <c r="CC119" s="890"/>
      <c r="CD119" s="890"/>
      <c r="CE119" s="890"/>
      <c r="CF119" s="788"/>
      <c r="CG119" s="789"/>
      <c r="CH119" s="789"/>
      <c r="CI119" s="789"/>
      <c r="CJ119" s="879"/>
      <c r="CK119" s="977"/>
      <c r="CL119" s="865"/>
      <c r="CM119" s="883" t="s">
        <v>478</v>
      </c>
      <c r="CN119" s="884"/>
      <c r="CO119" s="884"/>
      <c r="CP119" s="884"/>
      <c r="CQ119" s="884"/>
      <c r="CR119" s="884"/>
      <c r="CS119" s="884"/>
      <c r="CT119" s="884"/>
      <c r="CU119" s="884"/>
      <c r="CV119" s="884"/>
      <c r="CW119" s="884"/>
      <c r="CX119" s="884"/>
      <c r="CY119" s="884"/>
      <c r="CZ119" s="884"/>
      <c r="DA119" s="884"/>
      <c r="DB119" s="884"/>
      <c r="DC119" s="884"/>
      <c r="DD119" s="884"/>
      <c r="DE119" s="884"/>
      <c r="DF119" s="885"/>
      <c r="DG119" s="804" t="s">
        <v>447</v>
      </c>
      <c r="DH119" s="805"/>
      <c r="DI119" s="805"/>
      <c r="DJ119" s="805"/>
      <c r="DK119" s="806"/>
      <c r="DL119" s="807" t="s">
        <v>447</v>
      </c>
      <c r="DM119" s="805"/>
      <c r="DN119" s="805"/>
      <c r="DO119" s="805"/>
      <c r="DP119" s="806"/>
      <c r="DQ119" s="807" t="s">
        <v>415</v>
      </c>
      <c r="DR119" s="805"/>
      <c r="DS119" s="805"/>
      <c r="DT119" s="805"/>
      <c r="DU119" s="806"/>
      <c r="DV119" s="893" t="s">
        <v>450</v>
      </c>
      <c r="DW119" s="894"/>
      <c r="DX119" s="894"/>
      <c r="DY119" s="894"/>
      <c r="DZ119" s="895"/>
    </row>
    <row r="120" spans="1:130" s="245" customFormat="1" ht="26.25" customHeight="1" x14ac:dyDescent="0.15">
      <c r="A120" s="862"/>
      <c r="B120" s="863"/>
      <c r="C120" s="866" t="s">
        <v>453</v>
      </c>
      <c r="D120" s="867"/>
      <c r="E120" s="867"/>
      <c r="F120" s="867"/>
      <c r="G120" s="867"/>
      <c r="H120" s="867"/>
      <c r="I120" s="867"/>
      <c r="J120" s="867"/>
      <c r="K120" s="867"/>
      <c r="L120" s="867"/>
      <c r="M120" s="867"/>
      <c r="N120" s="867"/>
      <c r="O120" s="867"/>
      <c r="P120" s="867"/>
      <c r="Q120" s="867"/>
      <c r="R120" s="867"/>
      <c r="S120" s="867"/>
      <c r="T120" s="867"/>
      <c r="U120" s="867"/>
      <c r="V120" s="867"/>
      <c r="W120" s="867"/>
      <c r="X120" s="867"/>
      <c r="Y120" s="867"/>
      <c r="Z120" s="868"/>
      <c r="AA120" s="821" t="s">
        <v>471</v>
      </c>
      <c r="AB120" s="822"/>
      <c r="AC120" s="822"/>
      <c r="AD120" s="822"/>
      <c r="AE120" s="823"/>
      <c r="AF120" s="824" t="s">
        <v>447</v>
      </c>
      <c r="AG120" s="822"/>
      <c r="AH120" s="822"/>
      <c r="AI120" s="822"/>
      <c r="AJ120" s="823"/>
      <c r="AK120" s="824" t="s">
        <v>447</v>
      </c>
      <c r="AL120" s="822"/>
      <c r="AM120" s="822"/>
      <c r="AN120" s="822"/>
      <c r="AO120" s="823"/>
      <c r="AP120" s="869" t="s">
        <v>447</v>
      </c>
      <c r="AQ120" s="870"/>
      <c r="AR120" s="870"/>
      <c r="AS120" s="870"/>
      <c r="AT120" s="871"/>
      <c r="AU120" s="928" t="s">
        <v>479</v>
      </c>
      <c r="AV120" s="929"/>
      <c r="AW120" s="929"/>
      <c r="AX120" s="929"/>
      <c r="AY120" s="930"/>
      <c r="AZ120" s="905" t="s">
        <v>480</v>
      </c>
      <c r="BA120" s="850"/>
      <c r="BB120" s="850"/>
      <c r="BC120" s="850"/>
      <c r="BD120" s="850"/>
      <c r="BE120" s="850"/>
      <c r="BF120" s="850"/>
      <c r="BG120" s="850"/>
      <c r="BH120" s="850"/>
      <c r="BI120" s="850"/>
      <c r="BJ120" s="850"/>
      <c r="BK120" s="850"/>
      <c r="BL120" s="850"/>
      <c r="BM120" s="850"/>
      <c r="BN120" s="850"/>
      <c r="BO120" s="850"/>
      <c r="BP120" s="851"/>
      <c r="BQ120" s="906">
        <v>16110878</v>
      </c>
      <c r="BR120" s="887"/>
      <c r="BS120" s="887"/>
      <c r="BT120" s="887"/>
      <c r="BU120" s="887"/>
      <c r="BV120" s="887">
        <v>14911137</v>
      </c>
      <c r="BW120" s="887"/>
      <c r="BX120" s="887"/>
      <c r="BY120" s="887"/>
      <c r="BZ120" s="887"/>
      <c r="CA120" s="887">
        <v>14489195</v>
      </c>
      <c r="CB120" s="887"/>
      <c r="CC120" s="887"/>
      <c r="CD120" s="887"/>
      <c r="CE120" s="887"/>
      <c r="CF120" s="911">
        <v>108.2</v>
      </c>
      <c r="CG120" s="912"/>
      <c r="CH120" s="912"/>
      <c r="CI120" s="912"/>
      <c r="CJ120" s="912"/>
      <c r="CK120" s="913" t="s">
        <v>481</v>
      </c>
      <c r="CL120" s="897"/>
      <c r="CM120" s="897"/>
      <c r="CN120" s="897"/>
      <c r="CO120" s="898"/>
      <c r="CP120" s="917" t="s">
        <v>482</v>
      </c>
      <c r="CQ120" s="918"/>
      <c r="CR120" s="918"/>
      <c r="CS120" s="918"/>
      <c r="CT120" s="918"/>
      <c r="CU120" s="918"/>
      <c r="CV120" s="918"/>
      <c r="CW120" s="918"/>
      <c r="CX120" s="918"/>
      <c r="CY120" s="918"/>
      <c r="CZ120" s="918"/>
      <c r="DA120" s="918"/>
      <c r="DB120" s="918"/>
      <c r="DC120" s="918"/>
      <c r="DD120" s="918"/>
      <c r="DE120" s="918"/>
      <c r="DF120" s="919"/>
      <c r="DG120" s="906">
        <v>3165958</v>
      </c>
      <c r="DH120" s="887"/>
      <c r="DI120" s="887"/>
      <c r="DJ120" s="887"/>
      <c r="DK120" s="887"/>
      <c r="DL120" s="887">
        <v>3011978</v>
      </c>
      <c r="DM120" s="887"/>
      <c r="DN120" s="887"/>
      <c r="DO120" s="887"/>
      <c r="DP120" s="887"/>
      <c r="DQ120" s="887">
        <v>2850978</v>
      </c>
      <c r="DR120" s="887"/>
      <c r="DS120" s="887"/>
      <c r="DT120" s="887"/>
      <c r="DU120" s="887"/>
      <c r="DV120" s="888">
        <v>21.3</v>
      </c>
      <c r="DW120" s="888"/>
      <c r="DX120" s="888"/>
      <c r="DY120" s="888"/>
      <c r="DZ120" s="889"/>
    </row>
    <row r="121" spans="1:130" s="245" customFormat="1" ht="26.25" customHeight="1" x14ac:dyDescent="0.15">
      <c r="A121" s="862"/>
      <c r="B121" s="863"/>
      <c r="C121" s="908" t="s">
        <v>483</v>
      </c>
      <c r="D121" s="909"/>
      <c r="E121" s="909"/>
      <c r="F121" s="909"/>
      <c r="G121" s="909"/>
      <c r="H121" s="909"/>
      <c r="I121" s="909"/>
      <c r="J121" s="909"/>
      <c r="K121" s="909"/>
      <c r="L121" s="909"/>
      <c r="M121" s="909"/>
      <c r="N121" s="909"/>
      <c r="O121" s="909"/>
      <c r="P121" s="909"/>
      <c r="Q121" s="909"/>
      <c r="R121" s="909"/>
      <c r="S121" s="909"/>
      <c r="T121" s="909"/>
      <c r="U121" s="909"/>
      <c r="V121" s="909"/>
      <c r="W121" s="909"/>
      <c r="X121" s="909"/>
      <c r="Y121" s="909"/>
      <c r="Z121" s="910"/>
      <c r="AA121" s="821" t="s">
        <v>447</v>
      </c>
      <c r="AB121" s="822"/>
      <c r="AC121" s="822"/>
      <c r="AD121" s="822"/>
      <c r="AE121" s="823"/>
      <c r="AF121" s="824" t="s">
        <v>447</v>
      </c>
      <c r="AG121" s="822"/>
      <c r="AH121" s="822"/>
      <c r="AI121" s="822"/>
      <c r="AJ121" s="823"/>
      <c r="AK121" s="824" t="s">
        <v>419</v>
      </c>
      <c r="AL121" s="822"/>
      <c r="AM121" s="822"/>
      <c r="AN121" s="822"/>
      <c r="AO121" s="823"/>
      <c r="AP121" s="869" t="s">
        <v>447</v>
      </c>
      <c r="AQ121" s="870"/>
      <c r="AR121" s="870"/>
      <c r="AS121" s="870"/>
      <c r="AT121" s="871"/>
      <c r="AU121" s="931"/>
      <c r="AV121" s="932"/>
      <c r="AW121" s="932"/>
      <c r="AX121" s="932"/>
      <c r="AY121" s="933"/>
      <c r="AZ121" s="857" t="s">
        <v>484</v>
      </c>
      <c r="BA121" s="792"/>
      <c r="BB121" s="792"/>
      <c r="BC121" s="792"/>
      <c r="BD121" s="792"/>
      <c r="BE121" s="792"/>
      <c r="BF121" s="792"/>
      <c r="BG121" s="792"/>
      <c r="BH121" s="792"/>
      <c r="BI121" s="792"/>
      <c r="BJ121" s="792"/>
      <c r="BK121" s="792"/>
      <c r="BL121" s="792"/>
      <c r="BM121" s="792"/>
      <c r="BN121" s="792"/>
      <c r="BO121" s="792"/>
      <c r="BP121" s="793"/>
      <c r="BQ121" s="858">
        <v>74700</v>
      </c>
      <c r="BR121" s="859"/>
      <c r="BS121" s="859"/>
      <c r="BT121" s="859"/>
      <c r="BU121" s="859"/>
      <c r="BV121" s="859">
        <v>66400</v>
      </c>
      <c r="BW121" s="859"/>
      <c r="BX121" s="859"/>
      <c r="BY121" s="859"/>
      <c r="BZ121" s="859"/>
      <c r="CA121" s="859">
        <v>58100</v>
      </c>
      <c r="CB121" s="859"/>
      <c r="CC121" s="859"/>
      <c r="CD121" s="859"/>
      <c r="CE121" s="859"/>
      <c r="CF121" s="920">
        <v>0.4</v>
      </c>
      <c r="CG121" s="921"/>
      <c r="CH121" s="921"/>
      <c r="CI121" s="921"/>
      <c r="CJ121" s="921"/>
      <c r="CK121" s="914"/>
      <c r="CL121" s="900"/>
      <c r="CM121" s="900"/>
      <c r="CN121" s="900"/>
      <c r="CO121" s="901"/>
      <c r="CP121" s="880" t="s">
        <v>485</v>
      </c>
      <c r="CQ121" s="881"/>
      <c r="CR121" s="881"/>
      <c r="CS121" s="881"/>
      <c r="CT121" s="881"/>
      <c r="CU121" s="881"/>
      <c r="CV121" s="881"/>
      <c r="CW121" s="881"/>
      <c r="CX121" s="881"/>
      <c r="CY121" s="881"/>
      <c r="CZ121" s="881"/>
      <c r="DA121" s="881"/>
      <c r="DB121" s="881"/>
      <c r="DC121" s="881"/>
      <c r="DD121" s="881"/>
      <c r="DE121" s="881"/>
      <c r="DF121" s="882"/>
      <c r="DG121" s="858">
        <v>16137</v>
      </c>
      <c r="DH121" s="859"/>
      <c r="DI121" s="859"/>
      <c r="DJ121" s="859"/>
      <c r="DK121" s="859"/>
      <c r="DL121" s="859">
        <v>1139813</v>
      </c>
      <c r="DM121" s="859"/>
      <c r="DN121" s="859"/>
      <c r="DO121" s="859"/>
      <c r="DP121" s="859"/>
      <c r="DQ121" s="859">
        <v>1836676</v>
      </c>
      <c r="DR121" s="859"/>
      <c r="DS121" s="859"/>
      <c r="DT121" s="859"/>
      <c r="DU121" s="859"/>
      <c r="DV121" s="836">
        <v>13.7</v>
      </c>
      <c r="DW121" s="836"/>
      <c r="DX121" s="836"/>
      <c r="DY121" s="836"/>
      <c r="DZ121" s="837"/>
    </row>
    <row r="122" spans="1:130" s="245" customFormat="1" ht="26.25" customHeight="1" x14ac:dyDescent="0.15">
      <c r="A122" s="862"/>
      <c r="B122" s="863"/>
      <c r="C122" s="866" t="s">
        <v>464</v>
      </c>
      <c r="D122" s="867"/>
      <c r="E122" s="867"/>
      <c r="F122" s="867"/>
      <c r="G122" s="867"/>
      <c r="H122" s="867"/>
      <c r="I122" s="867"/>
      <c r="J122" s="867"/>
      <c r="K122" s="867"/>
      <c r="L122" s="867"/>
      <c r="M122" s="867"/>
      <c r="N122" s="867"/>
      <c r="O122" s="867"/>
      <c r="P122" s="867"/>
      <c r="Q122" s="867"/>
      <c r="R122" s="867"/>
      <c r="S122" s="867"/>
      <c r="T122" s="867"/>
      <c r="U122" s="867"/>
      <c r="V122" s="867"/>
      <c r="W122" s="867"/>
      <c r="X122" s="867"/>
      <c r="Y122" s="867"/>
      <c r="Z122" s="868"/>
      <c r="AA122" s="821" t="s">
        <v>445</v>
      </c>
      <c r="AB122" s="822"/>
      <c r="AC122" s="822"/>
      <c r="AD122" s="822"/>
      <c r="AE122" s="823"/>
      <c r="AF122" s="824" t="s">
        <v>445</v>
      </c>
      <c r="AG122" s="822"/>
      <c r="AH122" s="822"/>
      <c r="AI122" s="822"/>
      <c r="AJ122" s="823"/>
      <c r="AK122" s="824" t="s">
        <v>450</v>
      </c>
      <c r="AL122" s="822"/>
      <c r="AM122" s="822"/>
      <c r="AN122" s="822"/>
      <c r="AO122" s="823"/>
      <c r="AP122" s="869" t="s">
        <v>445</v>
      </c>
      <c r="AQ122" s="870"/>
      <c r="AR122" s="870"/>
      <c r="AS122" s="870"/>
      <c r="AT122" s="871"/>
      <c r="AU122" s="931"/>
      <c r="AV122" s="932"/>
      <c r="AW122" s="932"/>
      <c r="AX122" s="932"/>
      <c r="AY122" s="933"/>
      <c r="AZ122" s="924" t="s">
        <v>486</v>
      </c>
      <c r="BA122" s="925"/>
      <c r="BB122" s="925"/>
      <c r="BC122" s="925"/>
      <c r="BD122" s="925"/>
      <c r="BE122" s="925"/>
      <c r="BF122" s="925"/>
      <c r="BG122" s="925"/>
      <c r="BH122" s="925"/>
      <c r="BI122" s="925"/>
      <c r="BJ122" s="925"/>
      <c r="BK122" s="925"/>
      <c r="BL122" s="925"/>
      <c r="BM122" s="925"/>
      <c r="BN122" s="925"/>
      <c r="BO122" s="925"/>
      <c r="BP122" s="926"/>
      <c r="BQ122" s="927">
        <v>29925317</v>
      </c>
      <c r="BR122" s="890"/>
      <c r="BS122" s="890"/>
      <c r="BT122" s="890"/>
      <c r="BU122" s="890"/>
      <c r="BV122" s="890">
        <v>29217098</v>
      </c>
      <c r="BW122" s="890"/>
      <c r="BX122" s="890"/>
      <c r="BY122" s="890"/>
      <c r="BZ122" s="890"/>
      <c r="CA122" s="890">
        <v>30319578</v>
      </c>
      <c r="CB122" s="890"/>
      <c r="CC122" s="890"/>
      <c r="CD122" s="890"/>
      <c r="CE122" s="890"/>
      <c r="CF122" s="891">
        <v>226.4</v>
      </c>
      <c r="CG122" s="892"/>
      <c r="CH122" s="892"/>
      <c r="CI122" s="892"/>
      <c r="CJ122" s="892"/>
      <c r="CK122" s="914"/>
      <c r="CL122" s="900"/>
      <c r="CM122" s="900"/>
      <c r="CN122" s="900"/>
      <c r="CO122" s="901"/>
      <c r="CP122" s="880" t="s">
        <v>487</v>
      </c>
      <c r="CQ122" s="881"/>
      <c r="CR122" s="881"/>
      <c r="CS122" s="881"/>
      <c r="CT122" s="881"/>
      <c r="CU122" s="881"/>
      <c r="CV122" s="881"/>
      <c r="CW122" s="881"/>
      <c r="CX122" s="881"/>
      <c r="CY122" s="881"/>
      <c r="CZ122" s="881"/>
      <c r="DA122" s="881"/>
      <c r="DB122" s="881"/>
      <c r="DC122" s="881"/>
      <c r="DD122" s="881"/>
      <c r="DE122" s="881"/>
      <c r="DF122" s="882"/>
      <c r="DG122" s="858" t="s">
        <v>445</v>
      </c>
      <c r="DH122" s="859"/>
      <c r="DI122" s="859"/>
      <c r="DJ122" s="859"/>
      <c r="DK122" s="859"/>
      <c r="DL122" s="859" t="s">
        <v>447</v>
      </c>
      <c r="DM122" s="859"/>
      <c r="DN122" s="859"/>
      <c r="DO122" s="859"/>
      <c r="DP122" s="859"/>
      <c r="DQ122" s="859" t="s">
        <v>419</v>
      </c>
      <c r="DR122" s="859"/>
      <c r="DS122" s="859"/>
      <c r="DT122" s="859"/>
      <c r="DU122" s="859"/>
      <c r="DV122" s="836" t="s">
        <v>415</v>
      </c>
      <c r="DW122" s="836"/>
      <c r="DX122" s="836"/>
      <c r="DY122" s="836"/>
      <c r="DZ122" s="837"/>
    </row>
    <row r="123" spans="1:130" s="245" customFormat="1" ht="26.25" customHeight="1" x14ac:dyDescent="0.15">
      <c r="A123" s="862"/>
      <c r="B123" s="863"/>
      <c r="C123" s="866" t="s">
        <v>470</v>
      </c>
      <c r="D123" s="867"/>
      <c r="E123" s="867"/>
      <c r="F123" s="867"/>
      <c r="G123" s="867"/>
      <c r="H123" s="867"/>
      <c r="I123" s="867"/>
      <c r="J123" s="867"/>
      <c r="K123" s="867"/>
      <c r="L123" s="867"/>
      <c r="M123" s="867"/>
      <c r="N123" s="867"/>
      <c r="O123" s="867"/>
      <c r="P123" s="867"/>
      <c r="Q123" s="867"/>
      <c r="R123" s="867"/>
      <c r="S123" s="867"/>
      <c r="T123" s="867"/>
      <c r="U123" s="867"/>
      <c r="V123" s="867"/>
      <c r="W123" s="867"/>
      <c r="X123" s="867"/>
      <c r="Y123" s="867"/>
      <c r="Z123" s="868"/>
      <c r="AA123" s="821" t="s">
        <v>471</v>
      </c>
      <c r="AB123" s="822"/>
      <c r="AC123" s="822"/>
      <c r="AD123" s="822"/>
      <c r="AE123" s="823"/>
      <c r="AF123" s="824" t="s">
        <v>445</v>
      </c>
      <c r="AG123" s="822"/>
      <c r="AH123" s="822"/>
      <c r="AI123" s="822"/>
      <c r="AJ123" s="823"/>
      <c r="AK123" s="824" t="s">
        <v>450</v>
      </c>
      <c r="AL123" s="822"/>
      <c r="AM123" s="822"/>
      <c r="AN123" s="822"/>
      <c r="AO123" s="823"/>
      <c r="AP123" s="869" t="s">
        <v>449</v>
      </c>
      <c r="AQ123" s="870"/>
      <c r="AR123" s="870"/>
      <c r="AS123" s="870"/>
      <c r="AT123" s="871"/>
      <c r="AU123" s="934"/>
      <c r="AV123" s="935"/>
      <c r="AW123" s="935"/>
      <c r="AX123" s="935"/>
      <c r="AY123" s="935"/>
      <c r="AZ123" s="276" t="s">
        <v>189</v>
      </c>
      <c r="BA123" s="276"/>
      <c r="BB123" s="276"/>
      <c r="BC123" s="276"/>
      <c r="BD123" s="276"/>
      <c r="BE123" s="276"/>
      <c r="BF123" s="276"/>
      <c r="BG123" s="276"/>
      <c r="BH123" s="276"/>
      <c r="BI123" s="276"/>
      <c r="BJ123" s="276"/>
      <c r="BK123" s="276"/>
      <c r="BL123" s="276"/>
      <c r="BM123" s="276"/>
      <c r="BN123" s="276"/>
      <c r="BO123" s="922" t="s">
        <v>488</v>
      </c>
      <c r="BP123" s="923"/>
      <c r="BQ123" s="877">
        <v>46110895</v>
      </c>
      <c r="BR123" s="878"/>
      <c r="BS123" s="878"/>
      <c r="BT123" s="878"/>
      <c r="BU123" s="878"/>
      <c r="BV123" s="878">
        <v>44194635</v>
      </c>
      <c r="BW123" s="878"/>
      <c r="BX123" s="878"/>
      <c r="BY123" s="878"/>
      <c r="BZ123" s="878"/>
      <c r="CA123" s="878">
        <v>44866873</v>
      </c>
      <c r="CB123" s="878"/>
      <c r="CC123" s="878"/>
      <c r="CD123" s="878"/>
      <c r="CE123" s="878"/>
      <c r="CF123" s="788"/>
      <c r="CG123" s="789"/>
      <c r="CH123" s="789"/>
      <c r="CI123" s="789"/>
      <c r="CJ123" s="879"/>
      <c r="CK123" s="914"/>
      <c r="CL123" s="900"/>
      <c r="CM123" s="900"/>
      <c r="CN123" s="900"/>
      <c r="CO123" s="901"/>
      <c r="CP123" s="880" t="s">
        <v>489</v>
      </c>
      <c r="CQ123" s="881"/>
      <c r="CR123" s="881"/>
      <c r="CS123" s="881"/>
      <c r="CT123" s="881"/>
      <c r="CU123" s="881"/>
      <c r="CV123" s="881"/>
      <c r="CW123" s="881"/>
      <c r="CX123" s="881"/>
      <c r="CY123" s="881"/>
      <c r="CZ123" s="881"/>
      <c r="DA123" s="881"/>
      <c r="DB123" s="881"/>
      <c r="DC123" s="881"/>
      <c r="DD123" s="881"/>
      <c r="DE123" s="881"/>
      <c r="DF123" s="882"/>
      <c r="DG123" s="821" t="s">
        <v>445</v>
      </c>
      <c r="DH123" s="822"/>
      <c r="DI123" s="822"/>
      <c r="DJ123" s="822"/>
      <c r="DK123" s="823"/>
      <c r="DL123" s="824" t="s">
        <v>450</v>
      </c>
      <c r="DM123" s="822"/>
      <c r="DN123" s="822"/>
      <c r="DO123" s="822"/>
      <c r="DP123" s="823"/>
      <c r="DQ123" s="824" t="s">
        <v>419</v>
      </c>
      <c r="DR123" s="822"/>
      <c r="DS123" s="822"/>
      <c r="DT123" s="822"/>
      <c r="DU123" s="823"/>
      <c r="DV123" s="869" t="s">
        <v>445</v>
      </c>
      <c r="DW123" s="870"/>
      <c r="DX123" s="870"/>
      <c r="DY123" s="870"/>
      <c r="DZ123" s="871"/>
    </row>
    <row r="124" spans="1:130" s="245" customFormat="1" ht="26.25" customHeight="1" thickBot="1" x14ac:dyDescent="0.2">
      <c r="A124" s="862"/>
      <c r="B124" s="863"/>
      <c r="C124" s="866" t="s">
        <v>474</v>
      </c>
      <c r="D124" s="867"/>
      <c r="E124" s="867"/>
      <c r="F124" s="867"/>
      <c r="G124" s="867"/>
      <c r="H124" s="867"/>
      <c r="I124" s="867"/>
      <c r="J124" s="867"/>
      <c r="K124" s="867"/>
      <c r="L124" s="867"/>
      <c r="M124" s="867"/>
      <c r="N124" s="867"/>
      <c r="O124" s="867"/>
      <c r="P124" s="867"/>
      <c r="Q124" s="867"/>
      <c r="R124" s="867"/>
      <c r="S124" s="867"/>
      <c r="T124" s="867"/>
      <c r="U124" s="867"/>
      <c r="V124" s="867"/>
      <c r="W124" s="867"/>
      <c r="X124" s="867"/>
      <c r="Y124" s="867"/>
      <c r="Z124" s="868"/>
      <c r="AA124" s="821" t="s">
        <v>419</v>
      </c>
      <c r="AB124" s="822"/>
      <c r="AC124" s="822"/>
      <c r="AD124" s="822"/>
      <c r="AE124" s="823"/>
      <c r="AF124" s="824" t="s">
        <v>419</v>
      </c>
      <c r="AG124" s="822"/>
      <c r="AH124" s="822"/>
      <c r="AI124" s="822"/>
      <c r="AJ124" s="823"/>
      <c r="AK124" s="824" t="s">
        <v>471</v>
      </c>
      <c r="AL124" s="822"/>
      <c r="AM124" s="822"/>
      <c r="AN124" s="822"/>
      <c r="AO124" s="823"/>
      <c r="AP124" s="869" t="s">
        <v>449</v>
      </c>
      <c r="AQ124" s="870"/>
      <c r="AR124" s="870"/>
      <c r="AS124" s="870"/>
      <c r="AT124" s="871"/>
      <c r="AU124" s="872" t="s">
        <v>490</v>
      </c>
      <c r="AV124" s="873"/>
      <c r="AW124" s="873"/>
      <c r="AX124" s="873"/>
      <c r="AY124" s="873"/>
      <c r="AZ124" s="873"/>
      <c r="BA124" s="873"/>
      <c r="BB124" s="873"/>
      <c r="BC124" s="873"/>
      <c r="BD124" s="873"/>
      <c r="BE124" s="873"/>
      <c r="BF124" s="873"/>
      <c r="BG124" s="873"/>
      <c r="BH124" s="873"/>
      <c r="BI124" s="873"/>
      <c r="BJ124" s="873"/>
      <c r="BK124" s="873"/>
      <c r="BL124" s="873"/>
      <c r="BM124" s="873"/>
      <c r="BN124" s="873"/>
      <c r="BO124" s="873"/>
      <c r="BP124" s="874"/>
      <c r="BQ124" s="875" t="s">
        <v>447</v>
      </c>
      <c r="BR124" s="876"/>
      <c r="BS124" s="876"/>
      <c r="BT124" s="876"/>
      <c r="BU124" s="876"/>
      <c r="BV124" s="876" t="s">
        <v>445</v>
      </c>
      <c r="BW124" s="876"/>
      <c r="BX124" s="876"/>
      <c r="BY124" s="876"/>
      <c r="BZ124" s="876"/>
      <c r="CA124" s="876" t="s">
        <v>445</v>
      </c>
      <c r="CB124" s="876"/>
      <c r="CC124" s="876"/>
      <c r="CD124" s="876"/>
      <c r="CE124" s="876"/>
      <c r="CF124" s="766"/>
      <c r="CG124" s="767"/>
      <c r="CH124" s="767"/>
      <c r="CI124" s="767"/>
      <c r="CJ124" s="907"/>
      <c r="CK124" s="915"/>
      <c r="CL124" s="915"/>
      <c r="CM124" s="915"/>
      <c r="CN124" s="915"/>
      <c r="CO124" s="916"/>
      <c r="CP124" s="880" t="s">
        <v>491</v>
      </c>
      <c r="CQ124" s="881"/>
      <c r="CR124" s="881"/>
      <c r="CS124" s="881"/>
      <c r="CT124" s="881"/>
      <c r="CU124" s="881"/>
      <c r="CV124" s="881"/>
      <c r="CW124" s="881"/>
      <c r="CX124" s="881"/>
      <c r="CY124" s="881"/>
      <c r="CZ124" s="881"/>
      <c r="DA124" s="881"/>
      <c r="DB124" s="881"/>
      <c r="DC124" s="881"/>
      <c r="DD124" s="881"/>
      <c r="DE124" s="881"/>
      <c r="DF124" s="882"/>
      <c r="DG124" s="804">
        <v>3463098</v>
      </c>
      <c r="DH124" s="805"/>
      <c r="DI124" s="805"/>
      <c r="DJ124" s="805"/>
      <c r="DK124" s="806"/>
      <c r="DL124" s="807" t="s">
        <v>445</v>
      </c>
      <c r="DM124" s="805"/>
      <c r="DN124" s="805"/>
      <c r="DO124" s="805"/>
      <c r="DP124" s="806"/>
      <c r="DQ124" s="807" t="s">
        <v>450</v>
      </c>
      <c r="DR124" s="805"/>
      <c r="DS124" s="805"/>
      <c r="DT124" s="805"/>
      <c r="DU124" s="806"/>
      <c r="DV124" s="893" t="s">
        <v>445</v>
      </c>
      <c r="DW124" s="894"/>
      <c r="DX124" s="894"/>
      <c r="DY124" s="894"/>
      <c r="DZ124" s="895"/>
    </row>
    <row r="125" spans="1:130" s="245" customFormat="1" ht="26.25" customHeight="1" x14ac:dyDescent="0.15">
      <c r="A125" s="862"/>
      <c r="B125" s="863"/>
      <c r="C125" s="866" t="s">
        <v>476</v>
      </c>
      <c r="D125" s="867"/>
      <c r="E125" s="867"/>
      <c r="F125" s="867"/>
      <c r="G125" s="867"/>
      <c r="H125" s="867"/>
      <c r="I125" s="867"/>
      <c r="J125" s="867"/>
      <c r="K125" s="867"/>
      <c r="L125" s="867"/>
      <c r="M125" s="867"/>
      <c r="N125" s="867"/>
      <c r="O125" s="867"/>
      <c r="P125" s="867"/>
      <c r="Q125" s="867"/>
      <c r="R125" s="867"/>
      <c r="S125" s="867"/>
      <c r="T125" s="867"/>
      <c r="U125" s="867"/>
      <c r="V125" s="867"/>
      <c r="W125" s="867"/>
      <c r="X125" s="867"/>
      <c r="Y125" s="867"/>
      <c r="Z125" s="868"/>
      <c r="AA125" s="821" t="s">
        <v>419</v>
      </c>
      <c r="AB125" s="822"/>
      <c r="AC125" s="822"/>
      <c r="AD125" s="822"/>
      <c r="AE125" s="823"/>
      <c r="AF125" s="824" t="s">
        <v>445</v>
      </c>
      <c r="AG125" s="822"/>
      <c r="AH125" s="822"/>
      <c r="AI125" s="822"/>
      <c r="AJ125" s="823"/>
      <c r="AK125" s="824" t="s">
        <v>471</v>
      </c>
      <c r="AL125" s="822"/>
      <c r="AM125" s="822"/>
      <c r="AN125" s="822"/>
      <c r="AO125" s="823"/>
      <c r="AP125" s="869" t="s">
        <v>450</v>
      </c>
      <c r="AQ125" s="870"/>
      <c r="AR125" s="870"/>
      <c r="AS125" s="870"/>
      <c r="AT125" s="871"/>
      <c r="AU125" s="277"/>
      <c r="AV125" s="278"/>
      <c r="AW125" s="278"/>
      <c r="AX125" s="278"/>
      <c r="AY125" s="278"/>
      <c r="AZ125" s="278"/>
      <c r="BA125" s="278"/>
      <c r="BB125" s="278"/>
      <c r="BC125" s="278"/>
      <c r="BD125" s="278"/>
      <c r="BE125" s="278"/>
      <c r="BF125" s="278"/>
      <c r="BG125" s="278"/>
      <c r="BH125" s="278"/>
      <c r="BI125" s="278"/>
      <c r="BJ125" s="278"/>
      <c r="BK125" s="278"/>
      <c r="BL125" s="278"/>
      <c r="BM125" s="278"/>
      <c r="BN125" s="278"/>
      <c r="BO125" s="278"/>
      <c r="BP125" s="278"/>
      <c r="BQ125" s="279"/>
      <c r="BR125" s="279"/>
      <c r="BS125" s="279"/>
      <c r="BT125" s="279"/>
      <c r="BU125" s="279"/>
      <c r="BV125" s="279"/>
      <c r="BW125" s="279"/>
      <c r="BX125" s="279"/>
      <c r="BY125" s="279"/>
      <c r="BZ125" s="279"/>
      <c r="CA125" s="279"/>
      <c r="CB125" s="279"/>
      <c r="CC125" s="279"/>
      <c r="CD125" s="279"/>
      <c r="CE125" s="279"/>
      <c r="CF125" s="279"/>
      <c r="CG125" s="279"/>
      <c r="CH125" s="279"/>
      <c r="CI125" s="279"/>
      <c r="CJ125" s="280"/>
      <c r="CK125" s="896" t="s">
        <v>492</v>
      </c>
      <c r="CL125" s="897"/>
      <c r="CM125" s="897"/>
      <c r="CN125" s="897"/>
      <c r="CO125" s="898"/>
      <c r="CP125" s="905" t="s">
        <v>493</v>
      </c>
      <c r="CQ125" s="850"/>
      <c r="CR125" s="850"/>
      <c r="CS125" s="850"/>
      <c r="CT125" s="850"/>
      <c r="CU125" s="850"/>
      <c r="CV125" s="850"/>
      <c r="CW125" s="850"/>
      <c r="CX125" s="850"/>
      <c r="CY125" s="850"/>
      <c r="CZ125" s="850"/>
      <c r="DA125" s="850"/>
      <c r="DB125" s="850"/>
      <c r="DC125" s="850"/>
      <c r="DD125" s="850"/>
      <c r="DE125" s="850"/>
      <c r="DF125" s="851"/>
      <c r="DG125" s="906" t="s">
        <v>445</v>
      </c>
      <c r="DH125" s="887"/>
      <c r="DI125" s="887"/>
      <c r="DJ125" s="887"/>
      <c r="DK125" s="887"/>
      <c r="DL125" s="887" t="s">
        <v>449</v>
      </c>
      <c r="DM125" s="887"/>
      <c r="DN125" s="887"/>
      <c r="DO125" s="887"/>
      <c r="DP125" s="887"/>
      <c r="DQ125" s="887" t="s">
        <v>450</v>
      </c>
      <c r="DR125" s="887"/>
      <c r="DS125" s="887"/>
      <c r="DT125" s="887"/>
      <c r="DU125" s="887"/>
      <c r="DV125" s="888" t="s">
        <v>471</v>
      </c>
      <c r="DW125" s="888"/>
      <c r="DX125" s="888"/>
      <c r="DY125" s="888"/>
      <c r="DZ125" s="889"/>
    </row>
    <row r="126" spans="1:130" s="245" customFormat="1" ht="26.25" customHeight="1" thickBot="1" x14ac:dyDescent="0.2">
      <c r="A126" s="862"/>
      <c r="B126" s="863"/>
      <c r="C126" s="866" t="s">
        <v>478</v>
      </c>
      <c r="D126" s="867"/>
      <c r="E126" s="867"/>
      <c r="F126" s="867"/>
      <c r="G126" s="867"/>
      <c r="H126" s="867"/>
      <c r="I126" s="867"/>
      <c r="J126" s="867"/>
      <c r="K126" s="867"/>
      <c r="L126" s="867"/>
      <c r="M126" s="867"/>
      <c r="N126" s="867"/>
      <c r="O126" s="867"/>
      <c r="P126" s="867"/>
      <c r="Q126" s="867"/>
      <c r="R126" s="867"/>
      <c r="S126" s="867"/>
      <c r="T126" s="867"/>
      <c r="U126" s="867"/>
      <c r="V126" s="867"/>
      <c r="W126" s="867"/>
      <c r="X126" s="867"/>
      <c r="Y126" s="867"/>
      <c r="Z126" s="868"/>
      <c r="AA126" s="821" t="s">
        <v>449</v>
      </c>
      <c r="AB126" s="822"/>
      <c r="AC126" s="822"/>
      <c r="AD126" s="822"/>
      <c r="AE126" s="823"/>
      <c r="AF126" s="824" t="s">
        <v>445</v>
      </c>
      <c r="AG126" s="822"/>
      <c r="AH126" s="822"/>
      <c r="AI126" s="822"/>
      <c r="AJ126" s="823"/>
      <c r="AK126" s="824" t="s">
        <v>450</v>
      </c>
      <c r="AL126" s="822"/>
      <c r="AM126" s="822"/>
      <c r="AN126" s="822"/>
      <c r="AO126" s="823"/>
      <c r="AP126" s="869" t="s">
        <v>450</v>
      </c>
      <c r="AQ126" s="870"/>
      <c r="AR126" s="870"/>
      <c r="AS126" s="870"/>
      <c r="AT126" s="871"/>
      <c r="AU126" s="281"/>
      <c r="AV126" s="281"/>
      <c r="AW126" s="281"/>
      <c r="AX126" s="281"/>
      <c r="AY126" s="281"/>
      <c r="AZ126" s="281"/>
      <c r="BA126" s="281"/>
      <c r="BB126" s="281"/>
      <c r="BC126" s="281"/>
      <c r="BD126" s="281"/>
      <c r="BE126" s="281"/>
      <c r="BF126" s="281"/>
      <c r="BG126" s="281"/>
      <c r="BH126" s="281"/>
      <c r="BI126" s="281"/>
      <c r="BJ126" s="281"/>
      <c r="BK126" s="281"/>
      <c r="BL126" s="281"/>
      <c r="BM126" s="281"/>
      <c r="BN126" s="281"/>
      <c r="BO126" s="281"/>
      <c r="BP126" s="281"/>
      <c r="BQ126" s="281"/>
      <c r="BR126" s="281"/>
      <c r="BS126" s="281"/>
      <c r="BT126" s="281"/>
      <c r="BU126" s="281"/>
      <c r="BV126" s="281"/>
      <c r="BW126" s="281"/>
      <c r="BX126" s="281"/>
      <c r="BY126" s="281"/>
      <c r="BZ126" s="281"/>
      <c r="CA126" s="281"/>
      <c r="CB126" s="281"/>
      <c r="CC126" s="281"/>
      <c r="CD126" s="282"/>
      <c r="CE126" s="282"/>
      <c r="CF126" s="282"/>
      <c r="CG126" s="279"/>
      <c r="CH126" s="279"/>
      <c r="CI126" s="279"/>
      <c r="CJ126" s="280"/>
      <c r="CK126" s="899"/>
      <c r="CL126" s="900"/>
      <c r="CM126" s="900"/>
      <c r="CN126" s="900"/>
      <c r="CO126" s="901"/>
      <c r="CP126" s="857" t="s">
        <v>494</v>
      </c>
      <c r="CQ126" s="792"/>
      <c r="CR126" s="792"/>
      <c r="CS126" s="792"/>
      <c r="CT126" s="792"/>
      <c r="CU126" s="792"/>
      <c r="CV126" s="792"/>
      <c r="CW126" s="792"/>
      <c r="CX126" s="792"/>
      <c r="CY126" s="792"/>
      <c r="CZ126" s="792"/>
      <c r="DA126" s="792"/>
      <c r="DB126" s="792"/>
      <c r="DC126" s="792"/>
      <c r="DD126" s="792"/>
      <c r="DE126" s="792"/>
      <c r="DF126" s="793"/>
      <c r="DG126" s="858" t="s">
        <v>449</v>
      </c>
      <c r="DH126" s="859"/>
      <c r="DI126" s="859"/>
      <c r="DJ126" s="859"/>
      <c r="DK126" s="859"/>
      <c r="DL126" s="859" t="s">
        <v>446</v>
      </c>
      <c r="DM126" s="859"/>
      <c r="DN126" s="859"/>
      <c r="DO126" s="859"/>
      <c r="DP126" s="859"/>
      <c r="DQ126" s="859" t="s">
        <v>449</v>
      </c>
      <c r="DR126" s="859"/>
      <c r="DS126" s="859"/>
      <c r="DT126" s="859"/>
      <c r="DU126" s="859"/>
      <c r="DV126" s="836" t="s">
        <v>445</v>
      </c>
      <c r="DW126" s="836"/>
      <c r="DX126" s="836"/>
      <c r="DY126" s="836"/>
      <c r="DZ126" s="837"/>
    </row>
    <row r="127" spans="1:130" s="245" customFormat="1" ht="26.25" customHeight="1" x14ac:dyDescent="0.15">
      <c r="A127" s="864"/>
      <c r="B127" s="865"/>
      <c r="C127" s="883" t="s">
        <v>495</v>
      </c>
      <c r="D127" s="884"/>
      <c r="E127" s="884"/>
      <c r="F127" s="884"/>
      <c r="G127" s="884"/>
      <c r="H127" s="884"/>
      <c r="I127" s="884"/>
      <c r="J127" s="884"/>
      <c r="K127" s="884"/>
      <c r="L127" s="884"/>
      <c r="M127" s="884"/>
      <c r="N127" s="884"/>
      <c r="O127" s="884"/>
      <c r="P127" s="884"/>
      <c r="Q127" s="884"/>
      <c r="R127" s="884"/>
      <c r="S127" s="884"/>
      <c r="T127" s="884"/>
      <c r="U127" s="884"/>
      <c r="V127" s="884"/>
      <c r="W127" s="884"/>
      <c r="X127" s="884"/>
      <c r="Y127" s="884"/>
      <c r="Z127" s="885"/>
      <c r="AA127" s="821">
        <v>12350</v>
      </c>
      <c r="AB127" s="822"/>
      <c r="AC127" s="822"/>
      <c r="AD127" s="822"/>
      <c r="AE127" s="823"/>
      <c r="AF127" s="824">
        <v>11657</v>
      </c>
      <c r="AG127" s="822"/>
      <c r="AH127" s="822"/>
      <c r="AI127" s="822"/>
      <c r="AJ127" s="823"/>
      <c r="AK127" s="824">
        <v>11258</v>
      </c>
      <c r="AL127" s="822"/>
      <c r="AM127" s="822"/>
      <c r="AN127" s="822"/>
      <c r="AO127" s="823"/>
      <c r="AP127" s="869">
        <v>0.1</v>
      </c>
      <c r="AQ127" s="870"/>
      <c r="AR127" s="870"/>
      <c r="AS127" s="870"/>
      <c r="AT127" s="871"/>
      <c r="AU127" s="281"/>
      <c r="AV127" s="281"/>
      <c r="AW127" s="281"/>
      <c r="AX127" s="886" t="s">
        <v>496</v>
      </c>
      <c r="AY127" s="854"/>
      <c r="AZ127" s="854"/>
      <c r="BA127" s="854"/>
      <c r="BB127" s="854"/>
      <c r="BC127" s="854"/>
      <c r="BD127" s="854"/>
      <c r="BE127" s="855"/>
      <c r="BF127" s="853" t="s">
        <v>497</v>
      </c>
      <c r="BG127" s="854"/>
      <c r="BH127" s="854"/>
      <c r="BI127" s="854"/>
      <c r="BJ127" s="854"/>
      <c r="BK127" s="854"/>
      <c r="BL127" s="855"/>
      <c r="BM127" s="853" t="s">
        <v>498</v>
      </c>
      <c r="BN127" s="854"/>
      <c r="BO127" s="854"/>
      <c r="BP127" s="854"/>
      <c r="BQ127" s="854"/>
      <c r="BR127" s="854"/>
      <c r="BS127" s="855"/>
      <c r="BT127" s="853" t="s">
        <v>499</v>
      </c>
      <c r="BU127" s="854"/>
      <c r="BV127" s="854"/>
      <c r="BW127" s="854"/>
      <c r="BX127" s="854"/>
      <c r="BY127" s="854"/>
      <c r="BZ127" s="856"/>
      <c r="CA127" s="281"/>
      <c r="CB127" s="281"/>
      <c r="CC127" s="281"/>
      <c r="CD127" s="282"/>
      <c r="CE127" s="282"/>
      <c r="CF127" s="282"/>
      <c r="CG127" s="279"/>
      <c r="CH127" s="279"/>
      <c r="CI127" s="279"/>
      <c r="CJ127" s="280"/>
      <c r="CK127" s="899"/>
      <c r="CL127" s="900"/>
      <c r="CM127" s="900"/>
      <c r="CN127" s="900"/>
      <c r="CO127" s="901"/>
      <c r="CP127" s="857" t="s">
        <v>500</v>
      </c>
      <c r="CQ127" s="792"/>
      <c r="CR127" s="792"/>
      <c r="CS127" s="792"/>
      <c r="CT127" s="792"/>
      <c r="CU127" s="792"/>
      <c r="CV127" s="792"/>
      <c r="CW127" s="792"/>
      <c r="CX127" s="792"/>
      <c r="CY127" s="792"/>
      <c r="CZ127" s="792"/>
      <c r="DA127" s="792"/>
      <c r="DB127" s="792"/>
      <c r="DC127" s="792"/>
      <c r="DD127" s="792"/>
      <c r="DE127" s="792"/>
      <c r="DF127" s="793"/>
      <c r="DG127" s="858" t="s">
        <v>445</v>
      </c>
      <c r="DH127" s="859"/>
      <c r="DI127" s="859"/>
      <c r="DJ127" s="859"/>
      <c r="DK127" s="859"/>
      <c r="DL127" s="859" t="s">
        <v>449</v>
      </c>
      <c r="DM127" s="859"/>
      <c r="DN127" s="859"/>
      <c r="DO127" s="859"/>
      <c r="DP127" s="859"/>
      <c r="DQ127" s="859" t="s">
        <v>450</v>
      </c>
      <c r="DR127" s="859"/>
      <c r="DS127" s="859"/>
      <c r="DT127" s="859"/>
      <c r="DU127" s="859"/>
      <c r="DV127" s="836" t="s">
        <v>445</v>
      </c>
      <c r="DW127" s="836"/>
      <c r="DX127" s="836"/>
      <c r="DY127" s="836"/>
      <c r="DZ127" s="837"/>
    </row>
    <row r="128" spans="1:130" s="245" customFormat="1" ht="26.25" customHeight="1" thickBot="1" x14ac:dyDescent="0.2">
      <c r="A128" s="838" t="s">
        <v>501</v>
      </c>
      <c r="B128" s="839"/>
      <c r="C128" s="839"/>
      <c r="D128" s="839"/>
      <c r="E128" s="839"/>
      <c r="F128" s="839"/>
      <c r="G128" s="839"/>
      <c r="H128" s="839"/>
      <c r="I128" s="839"/>
      <c r="J128" s="839"/>
      <c r="K128" s="839"/>
      <c r="L128" s="839"/>
      <c r="M128" s="839"/>
      <c r="N128" s="839"/>
      <c r="O128" s="839"/>
      <c r="P128" s="839"/>
      <c r="Q128" s="839"/>
      <c r="R128" s="839"/>
      <c r="S128" s="839"/>
      <c r="T128" s="839"/>
      <c r="U128" s="839"/>
      <c r="V128" s="839"/>
      <c r="W128" s="840" t="s">
        <v>502</v>
      </c>
      <c r="X128" s="840"/>
      <c r="Y128" s="840"/>
      <c r="Z128" s="841"/>
      <c r="AA128" s="842">
        <v>10460</v>
      </c>
      <c r="AB128" s="843"/>
      <c r="AC128" s="843"/>
      <c r="AD128" s="843"/>
      <c r="AE128" s="844"/>
      <c r="AF128" s="845">
        <v>10460</v>
      </c>
      <c r="AG128" s="843"/>
      <c r="AH128" s="843"/>
      <c r="AI128" s="843"/>
      <c r="AJ128" s="844"/>
      <c r="AK128" s="845">
        <v>10460</v>
      </c>
      <c r="AL128" s="843"/>
      <c r="AM128" s="843"/>
      <c r="AN128" s="843"/>
      <c r="AO128" s="844"/>
      <c r="AP128" s="846"/>
      <c r="AQ128" s="847"/>
      <c r="AR128" s="847"/>
      <c r="AS128" s="847"/>
      <c r="AT128" s="848"/>
      <c r="AU128" s="281"/>
      <c r="AV128" s="281"/>
      <c r="AW128" s="281"/>
      <c r="AX128" s="849" t="s">
        <v>503</v>
      </c>
      <c r="AY128" s="850"/>
      <c r="AZ128" s="850"/>
      <c r="BA128" s="850"/>
      <c r="BB128" s="850"/>
      <c r="BC128" s="850"/>
      <c r="BD128" s="850"/>
      <c r="BE128" s="851"/>
      <c r="BF128" s="828" t="s">
        <v>446</v>
      </c>
      <c r="BG128" s="829"/>
      <c r="BH128" s="829"/>
      <c r="BI128" s="829"/>
      <c r="BJ128" s="829"/>
      <c r="BK128" s="829"/>
      <c r="BL128" s="852"/>
      <c r="BM128" s="828">
        <v>12.64</v>
      </c>
      <c r="BN128" s="829"/>
      <c r="BO128" s="829"/>
      <c r="BP128" s="829"/>
      <c r="BQ128" s="829"/>
      <c r="BR128" s="829"/>
      <c r="BS128" s="852"/>
      <c r="BT128" s="828">
        <v>20</v>
      </c>
      <c r="BU128" s="829"/>
      <c r="BV128" s="829"/>
      <c r="BW128" s="829"/>
      <c r="BX128" s="829"/>
      <c r="BY128" s="829"/>
      <c r="BZ128" s="830"/>
      <c r="CA128" s="282"/>
      <c r="CB128" s="282"/>
      <c r="CC128" s="282"/>
      <c r="CD128" s="282"/>
      <c r="CE128" s="282"/>
      <c r="CF128" s="282"/>
      <c r="CG128" s="279"/>
      <c r="CH128" s="279"/>
      <c r="CI128" s="279"/>
      <c r="CJ128" s="280"/>
      <c r="CK128" s="902"/>
      <c r="CL128" s="903"/>
      <c r="CM128" s="903"/>
      <c r="CN128" s="903"/>
      <c r="CO128" s="904"/>
      <c r="CP128" s="831" t="s">
        <v>504</v>
      </c>
      <c r="CQ128" s="770"/>
      <c r="CR128" s="770"/>
      <c r="CS128" s="770"/>
      <c r="CT128" s="770"/>
      <c r="CU128" s="770"/>
      <c r="CV128" s="770"/>
      <c r="CW128" s="770"/>
      <c r="CX128" s="770"/>
      <c r="CY128" s="770"/>
      <c r="CZ128" s="770"/>
      <c r="DA128" s="770"/>
      <c r="DB128" s="770"/>
      <c r="DC128" s="770"/>
      <c r="DD128" s="770"/>
      <c r="DE128" s="770"/>
      <c r="DF128" s="771"/>
      <c r="DG128" s="832" t="s">
        <v>471</v>
      </c>
      <c r="DH128" s="833"/>
      <c r="DI128" s="833"/>
      <c r="DJ128" s="833"/>
      <c r="DK128" s="833"/>
      <c r="DL128" s="833" t="s">
        <v>447</v>
      </c>
      <c r="DM128" s="833"/>
      <c r="DN128" s="833"/>
      <c r="DO128" s="833"/>
      <c r="DP128" s="833"/>
      <c r="DQ128" s="833" t="s">
        <v>415</v>
      </c>
      <c r="DR128" s="833"/>
      <c r="DS128" s="833"/>
      <c r="DT128" s="833"/>
      <c r="DU128" s="833"/>
      <c r="DV128" s="834" t="s">
        <v>447</v>
      </c>
      <c r="DW128" s="834"/>
      <c r="DX128" s="834"/>
      <c r="DY128" s="834"/>
      <c r="DZ128" s="835"/>
    </row>
    <row r="129" spans="1:131" s="245" customFormat="1" ht="26.25" customHeight="1" x14ac:dyDescent="0.15">
      <c r="A129" s="816" t="s">
        <v>107</v>
      </c>
      <c r="B129" s="817"/>
      <c r="C129" s="817"/>
      <c r="D129" s="817"/>
      <c r="E129" s="817"/>
      <c r="F129" s="817"/>
      <c r="G129" s="817"/>
      <c r="H129" s="817"/>
      <c r="I129" s="817"/>
      <c r="J129" s="817"/>
      <c r="K129" s="817"/>
      <c r="L129" s="817"/>
      <c r="M129" s="817"/>
      <c r="N129" s="817"/>
      <c r="O129" s="817"/>
      <c r="P129" s="817"/>
      <c r="Q129" s="817"/>
      <c r="R129" s="817"/>
      <c r="S129" s="817"/>
      <c r="T129" s="817"/>
      <c r="U129" s="817"/>
      <c r="V129" s="817"/>
      <c r="W129" s="818" t="s">
        <v>505</v>
      </c>
      <c r="X129" s="819"/>
      <c r="Y129" s="819"/>
      <c r="Z129" s="820"/>
      <c r="AA129" s="821">
        <v>18133801</v>
      </c>
      <c r="AB129" s="822"/>
      <c r="AC129" s="822"/>
      <c r="AD129" s="822"/>
      <c r="AE129" s="823"/>
      <c r="AF129" s="824">
        <v>17684433</v>
      </c>
      <c r="AG129" s="822"/>
      <c r="AH129" s="822"/>
      <c r="AI129" s="822"/>
      <c r="AJ129" s="823"/>
      <c r="AK129" s="824">
        <v>17151027</v>
      </c>
      <c r="AL129" s="822"/>
      <c r="AM129" s="822"/>
      <c r="AN129" s="822"/>
      <c r="AO129" s="823"/>
      <c r="AP129" s="825"/>
      <c r="AQ129" s="826"/>
      <c r="AR129" s="826"/>
      <c r="AS129" s="826"/>
      <c r="AT129" s="827"/>
      <c r="AU129" s="283"/>
      <c r="AV129" s="283"/>
      <c r="AW129" s="283"/>
      <c r="AX129" s="791" t="s">
        <v>506</v>
      </c>
      <c r="AY129" s="792"/>
      <c r="AZ129" s="792"/>
      <c r="BA129" s="792"/>
      <c r="BB129" s="792"/>
      <c r="BC129" s="792"/>
      <c r="BD129" s="792"/>
      <c r="BE129" s="793"/>
      <c r="BF129" s="811" t="s">
        <v>446</v>
      </c>
      <c r="BG129" s="812"/>
      <c r="BH129" s="812"/>
      <c r="BI129" s="812"/>
      <c r="BJ129" s="812"/>
      <c r="BK129" s="812"/>
      <c r="BL129" s="813"/>
      <c r="BM129" s="811">
        <v>17.64</v>
      </c>
      <c r="BN129" s="812"/>
      <c r="BO129" s="812"/>
      <c r="BP129" s="812"/>
      <c r="BQ129" s="812"/>
      <c r="BR129" s="812"/>
      <c r="BS129" s="813"/>
      <c r="BT129" s="811">
        <v>30</v>
      </c>
      <c r="BU129" s="814"/>
      <c r="BV129" s="814"/>
      <c r="BW129" s="814"/>
      <c r="BX129" s="814"/>
      <c r="BY129" s="814"/>
      <c r="BZ129" s="815"/>
      <c r="CA129" s="284"/>
      <c r="CB129" s="284"/>
      <c r="CC129" s="284"/>
      <c r="CD129" s="284"/>
      <c r="CE129" s="284"/>
      <c r="CF129" s="284"/>
      <c r="CG129" s="284"/>
      <c r="CH129" s="284"/>
      <c r="CI129" s="284"/>
      <c r="CJ129" s="284"/>
      <c r="CK129" s="284"/>
      <c r="CL129" s="284"/>
      <c r="CM129" s="284"/>
      <c r="CN129" s="284"/>
      <c r="CO129" s="284"/>
      <c r="CP129" s="284"/>
      <c r="CQ129" s="284"/>
      <c r="CR129" s="284"/>
      <c r="CS129" s="284"/>
      <c r="CT129" s="284"/>
      <c r="CU129" s="284"/>
      <c r="CV129" s="284"/>
      <c r="CW129" s="284"/>
      <c r="CX129" s="284"/>
      <c r="CY129" s="284"/>
      <c r="CZ129" s="284"/>
      <c r="DA129" s="284"/>
      <c r="DB129" s="284"/>
      <c r="DC129" s="284"/>
      <c r="DD129" s="284"/>
      <c r="DE129" s="284"/>
      <c r="DF129" s="284"/>
      <c r="DG129" s="284"/>
      <c r="DH129" s="284"/>
      <c r="DI129" s="284"/>
      <c r="DJ129" s="284"/>
      <c r="DK129" s="284"/>
      <c r="DL129" s="284"/>
      <c r="DM129" s="284"/>
      <c r="DN129" s="284"/>
      <c r="DO129" s="284"/>
      <c r="DP129" s="252"/>
      <c r="DQ129" s="252"/>
      <c r="DR129" s="252"/>
      <c r="DS129" s="252"/>
      <c r="DT129" s="252"/>
      <c r="DU129" s="252"/>
      <c r="DV129" s="252"/>
      <c r="DW129" s="252"/>
      <c r="DX129" s="252"/>
      <c r="DY129" s="252"/>
      <c r="DZ129" s="256"/>
    </row>
    <row r="130" spans="1:131" s="245" customFormat="1" ht="26.25" customHeight="1" x14ac:dyDescent="0.15">
      <c r="A130" s="816" t="s">
        <v>507</v>
      </c>
      <c r="B130" s="817"/>
      <c r="C130" s="817"/>
      <c r="D130" s="817"/>
      <c r="E130" s="817"/>
      <c r="F130" s="817"/>
      <c r="G130" s="817"/>
      <c r="H130" s="817"/>
      <c r="I130" s="817"/>
      <c r="J130" s="817"/>
      <c r="K130" s="817"/>
      <c r="L130" s="817"/>
      <c r="M130" s="817"/>
      <c r="N130" s="817"/>
      <c r="O130" s="817"/>
      <c r="P130" s="817"/>
      <c r="Q130" s="817"/>
      <c r="R130" s="817"/>
      <c r="S130" s="817"/>
      <c r="T130" s="817"/>
      <c r="U130" s="817"/>
      <c r="V130" s="817"/>
      <c r="W130" s="818" t="s">
        <v>508</v>
      </c>
      <c r="X130" s="819"/>
      <c r="Y130" s="819"/>
      <c r="Z130" s="820"/>
      <c r="AA130" s="821">
        <v>3738376</v>
      </c>
      <c r="AB130" s="822"/>
      <c r="AC130" s="822"/>
      <c r="AD130" s="822"/>
      <c r="AE130" s="823"/>
      <c r="AF130" s="824">
        <v>3798533</v>
      </c>
      <c r="AG130" s="822"/>
      <c r="AH130" s="822"/>
      <c r="AI130" s="822"/>
      <c r="AJ130" s="823"/>
      <c r="AK130" s="824">
        <v>3757091</v>
      </c>
      <c r="AL130" s="822"/>
      <c r="AM130" s="822"/>
      <c r="AN130" s="822"/>
      <c r="AO130" s="823"/>
      <c r="AP130" s="825"/>
      <c r="AQ130" s="826"/>
      <c r="AR130" s="826"/>
      <c r="AS130" s="826"/>
      <c r="AT130" s="827"/>
      <c r="AU130" s="283"/>
      <c r="AV130" s="283"/>
      <c r="AW130" s="283"/>
      <c r="AX130" s="791" t="s">
        <v>509</v>
      </c>
      <c r="AY130" s="792"/>
      <c r="AZ130" s="792"/>
      <c r="BA130" s="792"/>
      <c r="BB130" s="792"/>
      <c r="BC130" s="792"/>
      <c r="BD130" s="792"/>
      <c r="BE130" s="793"/>
      <c r="BF130" s="794">
        <v>-2</v>
      </c>
      <c r="BG130" s="795"/>
      <c r="BH130" s="795"/>
      <c r="BI130" s="795"/>
      <c r="BJ130" s="795"/>
      <c r="BK130" s="795"/>
      <c r="BL130" s="796"/>
      <c r="BM130" s="794">
        <v>25</v>
      </c>
      <c r="BN130" s="795"/>
      <c r="BO130" s="795"/>
      <c r="BP130" s="795"/>
      <c r="BQ130" s="795"/>
      <c r="BR130" s="795"/>
      <c r="BS130" s="796"/>
      <c r="BT130" s="794">
        <v>35</v>
      </c>
      <c r="BU130" s="797"/>
      <c r="BV130" s="797"/>
      <c r="BW130" s="797"/>
      <c r="BX130" s="797"/>
      <c r="BY130" s="797"/>
      <c r="BZ130" s="798"/>
      <c r="CA130" s="284"/>
      <c r="CB130" s="284"/>
      <c r="CC130" s="284"/>
      <c r="CD130" s="284"/>
      <c r="CE130" s="284"/>
      <c r="CF130" s="284"/>
      <c r="CG130" s="284"/>
      <c r="CH130" s="284"/>
      <c r="CI130" s="284"/>
      <c r="CJ130" s="284"/>
      <c r="CK130" s="284"/>
      <c r="CL130" s="284"/>
      <c r="CM130" s="284"/>
      <c r="CN130" s="284"/>
      <c r="CO130" s="284"/>
      <c r="CP130" s="284"/>
      <c r="CQ130" s="284"/>
      <c r="CR130" s="284"/>
      <c r="CS130" s="284"/>
      <c r="CT130" s="284"/>
      <c r="CU130" s="284"/>
      <c r="CV130" s="284"/>
      <c r="CW130" s="284"/>
      <c r="CX130" s="284"/>
      <c r="CY130" s="284"/>
      <c r="CZ130" s="284"/>
      <c r="DA130" s="284"/>
      <c r="DB130" s="284"/>
      <c r="DC130" s="284"/>
      <c r="DD130" s="284"/>
      <c r="DE130" s="284"/>
      <c r="DF130" s="284"/>
      <c r="DG130" s="284"/>
      <c r="DH130" s="284"/>
      <c r="DI130" s="284"/>
      <c r="DJ130" s="284"/>
      <c r="DK130" s="284"/>
      <c r="DL130" s="284"/>
      <c r="DM130" s="284"/>
      <c r="DN130" s="284"/>
      <c r="DO130" s="284"/>
      <c r="DP130" s="252"/>
      <c r="DQ130" s="252"/>
      <c r="DR130" s="252"/>
      <c r="DS130" s="252"/>
      <c r="DT130" s="252"/>
      <c r="DU130" s="252"/>
      <c r="DV130" s="252"/>
      <c r="DW130" s="252"/>
      <c r="DX130" s="252"/>
      <c r="DY130" s="252"/>
      <c r="DZ130" s="256"/>
    </row>
    <row r="131" spans="1:131" s="245" customFormat="1" ht="26.25" customHeight="1" thickBot="1" x14ac:dyDescent="0.2">
      <c r="A131" s="799"/>
      <c r="B131" s="800"/>
      <c r="C131" s="800"/>
      <c r="D131" s="800"/>
      <c r="E131" s="800"/>
      <c r="F131" s="800"/>
      <c r="G131" s="800"/>
      <c r="H131" s="800"/>
      <c r="I131" s="800"/>
      <c r="J131" s="800"/>
      <c r="K131" s="800"/>
      <c r="L131" s="800"/>
      <c r="M131" s="800"/>
      <c r="N131" s="800"/>
      <c r="O131" s="800"/>
      <c r="P131" s="800"/>
      <c r="Q131" s="800"/>
      <c r="R131" s="800"/>
      <c r="S131" s="800"/>
      <c r="T131" s="800"/>
      <c r="U131" s="800"/>
      <c r="V131" s="800"/>
      <c r="W131" s="801" t="s">
        <v>510</v>
      </c>
      <c r="X131" s="802"/>
      <c r="Y131" s="802"/>
      <c r="Z131" s="803"/>
      <c r="AA131" s="804">
        <v>14395425</v>
      </c>
      <c r="AB131" s="805"/>
      <c r="AC131" s="805"/>
      <c r="AD131" s="805"/>
      <c r="AE131" s="806"/>
      <c r="AF131" s="807">
        <v>13885900</v>
      </c>
      <c r="AG131" s="805"/>
      <c r="AH131" s="805"/>
      <c r="AI131" s="805"/>
      <c r="AJ131" s="806"/>
      <c r="AK131" s="807">
        <v>13393936</v>
      </c>
      <c r="AL131" s="805"/>
      <c r="AM131" s="805"/>
      <c r="AN131" s="805"/>
      <c r="AO131" s="806"/>
      <c r="AP131" s="808"/>
      <c r="AQ131" s="809"/>
      <c r="AR131" s="809"/>
      <c r="AS131" s="809"/>
      <c r="AT131" s="810"/>
      <c r="AU131" s="283"/>
      <c r="AV131" s="283"/>
      <c r="AW131" s="283"/>
      <c r="AX131" s="769" t="s">
        <v>511</v>
      </c>
      <c r="AY131" s="770"/>
      <c r="AZ131" s="770"/>
      <c r="BA131" s="770"/>
      <c r="BB131" s="770"/>
      <c r="BC131" s="770"/>
      <c r="BD131" s="770"/>
      <c r="BE131" s="771"/>
      <c r="BF131" s="772" t="s">
        <v>447</v>
      </c>
      <c r="BG131" s="773"/>
      <c r="BH131" s="773"/>
      <c r="BI131" s="773"/>
      <c r="BJ131" s="773"/>
      <c r="BK131" s="773"/>
      <c r="BL131" s="774"/>
      <c r="BM131" s="772">
        <v>350</v>
      </c>
      <c r="BN131" s="773"/>
      <c r="BO131" s="773"/>
      <c r="BP131" s="773"/>
      <c r="BQ131" s="773"/>
      <c r="BR131" s="773"/>
      <c r="BS131" s="774"/>
      <c r="BT131" s="775"/>
      <c r="BU131" s="776"/>
      <c r="BV131" s="776"/>
      <c r="BW131" s="776"/>
      <c r="BX131" s="776"/>
      <c r="BY131" s="776"/>
      <c r="BZ131" s="777"/>
      <c r="CA131" s="284"/>
      <c r="CB131" s="284"/>
      <c r="CC131" s="284"/>
      <c r="CD131" s="284"/>
      <c r="CE131" s="284"/>
      <c r="CF131" s="284"/>
      <c r="CG131" s="284"/>
      <c r="CH131" s="284"/>
      <c r="CI131" s="284"/>
      <c r="CJ131" s="284"/>
      <c r="CK131" s="284"/>
      <c r="CL131" s="284"/>
      <c r="CM131" s="284"/>
      <c r="CN131" s="284"/>
      <c r="CO131" s="284"/>
      <c r="CP131" s="284"/>
      <c r="CQ131" s="284"/>
      <c r="CR131" s="284"/>
      <c r="CS131" s="284"/>
      <c r="CT131" s="284"/>
      <c r="CU131" s="284"/>
      <c r="CV131" s="284"/>
      <c r="CW131" s="284"/>
      <c r="CX131" s="284"/>
      <c r="CY131" s="284"/>
      <c r="CZ131" s="284"/>
      <c r="DA131" s="284"/>
      <c r="DB131" s="284"/>
      <c r="DC131" s="284"/>
      <c r="DD131" s="284"/>
      <c r="DE131" s="284"/>
      <c r="DF131" s="284"/>
      <c r="DG131" s="284"/>
      <c r="DH131" s="284"/>
      <c r="DI131" s="284"/>
      <c r="DJ131" s="284"/>
      <c r="DK131" s="284"/>
      <c r="DL131" s="284"/>
      <c r="DM131" s="284"/>
      <c r="DN131" s="284"/>
      <c r="DO131" s="284"/>
      <c r="DP131" s="252"/>
      <c r="DQ131" s="252"/>
      <c r="DR131" s="252"/>
      <c r="DS131" s="252"/>
      <c r="DT131" s="252"/>
      <c r="DU131" s="252"/>
      <c r="DV131" s="252"/>
      <c r="DW131" s="252"/>
      <c r="DX131" s="252"/>
      <c r="DY131" s="252"/>
      <c r="DZ131" s="256"/>
    </row>
    <row r="132" spans="1:131" s="245" customFormat="1" ht="26.25" customHeight="1" x14ac:dyDescent="0.15">
      <c r="A132" s="778" t="s">
        <v>512</v>
      </c>
      <c r="B132" s="779"/>
      <c r="C132" s="779"/>
      <c r="D132" s="779"/>
      <c r="E132" s="779"/>
      <c r="F132" s="779"/>
      <c r="G132" s="779"/>
      <c r="H132" s="779"/>
      <c r="I132" s="779"/>
      <c r="J132" s="779"/>
      <c r="K132" s="779"/>
      <c r="L132" s="779"/>
      <c r="M132" s="779"/>
      <c r="N132" s="779"/>
      <c r="O132" s="779"/>
      <c r="P132" s="779"/>
      <c r="Q132" s="779"/>
      <c r="R132" s="779"/>
      <c r="S132" s="779"/>
      <c r="T132" s="779"/>
      <c r="U132" s="779"/>
      <c r="V132" s="782" t="s">
        <v>513</v>
      </c>
      <c r="W132" s="782"/>
      <c r="X132" s="782"/>
      <c r="Y132" s="782"/>
      <c r="Z132" s="783"/>
      <c r="AA132" s="784">
        <v>0.47971490900000002</v>
      </c>
      <c r="AB132" s="785"/>
      <c r="AC132" s="785"/>
      <c r="AD132" s="785"/>
      <c r="AE132" s="786"/>
      <c r="AF132" s="787">
        <v>-2.1934624330000001</v>
      </c>
      <c r="AG132" s="785"/>
      <c r="AH132" s="785"/>
      <c r="AI132" s="785"/>
      <c r="AJ132" s="786"/>
      <c r="AK132" s="787">
        <v>-4.3592787059999996</v>
      </c>
      <c r="AL132" s="785"/>
      <c r="AM132" s="785"/>
      <c r="AN132" s="785"/>
      <c r="AO132" s="786"/>
      <c r="AP132" s="788"/>
      <c r="AQ132" s="789"/>
      <c r="AR132" s="789"/>
      <c r="AS132" s="789"/>
      <c r="AT132" s="790"/>
      <c r="AU132" s="285"/>
      <c r="AV132" s="286"/>
      <c r="AW132" s="286"/>
      <c r="AX132" s="252"/>
      <c r="AY132" s="252"/>
      <c r="AZ132" s="252"/>
      <c r="BA132" s="252"/>
      <c r="BB132" s="252"/>
      <c r="BC132" s="252"/>
      <c r="BD132" s="252"/>
      <c r="BE132" s="252"/>
      <c r="BF132" s="252"/>
      <c r="BG132" s="252"/>
      <c r="BH132" s="252"/>
      <c r="BI132" s="252"/>
      <c r="BJ132" s="252"/>
      <c r="BK132" s="252"/>
      <c r="BL132" s="252"/>
      <c r="BM132" s="252"/>
      <c r="BN132" s="252"/>
      <c r="BO132" s="252"/>
      <c r="BP132" s="252"/>
      <c r="BQ132" s="252"/>
      <c r="BR132" s="252"/>
      <c r="BS132" s="253"/>
      <c r="BT132" s="252"/>
      <c r="BU132" s="252"/>
      <c r="BV132" s="252"/>
      <c r="BW132" s="252"/>
      <c r="BX132" s="252"/>
      <c r="BY132" s="252"/>
      <c r="BZ132" s="252"/>
      <c r="CA132" s="284"/>
      <c r="CB132" s="284"/>
      <c r="CC132" s="284"/>
      <c r="CD132" s="284"/>
      <c r="CE132" s="284"/>
      <c r="CF132" s="284"/>
      <c r="CG132" s="284"/>
      <c r="CH132" s="284"/>
      <c r="CI132" s="284"/>
      <c r="CJ132" s="284"/>
      <c r="CK132" s="284"/>
      <c r="CL132" s="284"/>
      <c r="CM132" s="284"/>
      <c r="CN132" s="284"/>
      <c r="CO132" s="284"/>
      <c r="CP132" s="284"/>
      <c r="CQ132" s="284"/>
      <c r="CR132" s="284"/>
      <c r="CS132" s="284"/>
      <c r="CT132" s="284"/>
      <c r="CU132" s="284"/>
      <c r="CV132" s="284"/>
      <c r="CW132" s="284"/>
      <c r="CX132" s="284"/>
      <c r="CY132" s="284"/>
      <c r="CZ132" s="284"/>
      <c r="DA132" s="284"/>
      <c r="DB132" s="284"/>
      <c r="DC132" s="284"/>
      <c r="DD132" s="284"/>
      <c r="DE132" s="284"/>
      <c r="DF132" s="284"/>
      <c r="DG132" s="284"/>
      <c r="DH132" s="284"/>
      <c r="DI132" s="284"/>
      <c r="DJ132" s="284"/>
      <c r="DK132" s="284"/>
      <c r="DL132" s="284"/>
      <c r="DM132" s="284"/>
      <c r="DN132" s="284"/>
      <c r="DO132" s="284"/>
      <c r="DP132" s="256"/>
      <c r="DQ132" s="256"/>
      <c r="DR132" s="256"/>
      <c r="DS132" s="256"/>
      <c r="DT132" s="256"/>
      <c r="DU132" s="256"/>
      <c r="DV132" s="256"/>
      <c r="DW132" s="256"/>
      <c r="DX132" s="256"/>
      <c r="DY132" s="256"/>
      <c r="DZ132" s="256"/>
    </row>
    <row r="133" spans="1:131" s="245" customFormat="1" ht="26.25" customHeight="1" thickBot="1" x14ac:dyDescent="0.2">
      <c r="A133" s="780"/>
      <c r="B133" s="781"/>
      <c r="C133" s="781"/>
      <c r="D133" s="781"/>
      <c r="E133" s="781"/>
      <c r="F133" s="781"/>
      <c r="G133" s="781"/>
      <c r="H133" s="781"/>
      <c r="I133" s="781"/>
      <c r="J133" s="781"/>
      <c r="K133" s="781"/>
      <c r="L133" s="781"/>
      <c r="M133" s="781"/>
      <c r="N133" s="781"/>
      <c r="O133" s="781"/>
      <c r="P133" s="781"/>
      <c r="Q133" s="781"/>
      <c r="R133" s="781"/>
      <c r="S133" s="781"/>
      <c r="T133" s="781"/>
      <c r="U133" s="781"/>
      <c r="V133" s="761" t="s">
        <v>514</v>
      </c>
      <c r="W133" s="761"/>
      <c r="X133" s="761"/>
      <c r="Y133" s="761"/>
      <c r="Z133" s="762"/>
      <c r="AA133" s="763">
        <v>4.4000000000000004</v>
      </c>
      <c r="AB133" s="764"/>
      <c r="AC133" s="764"/>
      <c r="AD133" s="764"/>
      <c r="AE133" s="765"/>
      <c r="AF133" s="763">
        <v>0.8</v>
      </c>
      <c r="AG133" s="764"/>
      <c r="AH133" s="764"/>
      <c r="AI133" s="764"/>
      <c r="AJ133" s="765"/>
      <c r="AK133" s="763">
        <v>-2</v>
      </c>
      <c r="AL133" s="764"/>
      <c r="AM133" s="764"/>
      <c r="AN133" s="764"/>
      <c r="AO133" s="765"/>
      <c r="AP133" s="766"/>
      <c r="AQ133" s="767"/>
      <c r="AR133" s="767"/>
      <c r="AS133" s="767"/>
      <c r="AT133" s="768"/>
      <c r="AU133" s="286"/>
      <c r="AV133" s="286"/>
      <c r="AW133" s="286"/>
      <c r="AX133" s="286"/>
      <c r="AY133" s="286"/>
      <c r="AZ133" s="286"/>
      <c r="BA133" s="286"/>
      <c r="BB133" s="286"/>
      <c r="BC133" s="286"/>
      <c r="BD133" s="286"/>
      <c r="BE133" s="286"/>
      <c r="BF133" s="286"/>
      <c r="BG133" s="286"/>
      <c r="BH133" s="286"/>
      <c r="BI133" s="286"/>
      <c r="BJ133" s="286"/>
      <c r="BK133" s="286"/>
      <c r="BL133" s="286"/>
      <c r="BM133" s="286"/>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c r="CO133" s="284"/>
      <c r="CP133" s="284"/>
      <c r="CQ133" s="284"/>
      <c r="CR133" s="284"/>
      <c r="CS133" s="284"/>
      <c r="CT133" s="284"/>
      <c r="CU133" s="284"/>
      <c r="CV133" s="284"/>
      <c r="CW133" s="284"/>
      <c r="CX133" s="284"/>
      <c r="CY133" s="284"/>
      <c r="CZ133" s="284"/>
      <c r="DA133" s="284"/>
      <c r="DB133" s="284"/>
      <c r="DC133" s="284"/>
      <c r="DD133" s="284"/>
      <c r="DE133" s="284"/>
      <c r="DF133" s="284"/>
      <c r="DG133" s="284"/>
      <c r="DH133" s="284"/>
      <c r="DI133" s="284"/>
      <c r="DJ133" s="284"/>
      <c r="DK133" s="284"/>
      <c r="DL133" s="284"/>
      <c r="DM133" s="284"/>
      <c r="DN133" s="284"/>
      <c r="DO133" s="284"/>
      <c r="DP133" s="256"/>
      <c r="DQ133" s="256"/>
      <c r="DR133" s="256"/>
      <c r="DS133" s="256"/>
      <c r="DT133" s="256"/>
      <c r="DU133" s="256"/>
      <c r="DV133" s="256"/>
      <c r="DW133" s="256"/>
      <c r="DX133" s="256"/>
      <c r="DY133" s="256"/>
      <c r="DZ133" s="256"/>
    </row>
    <row r="134" spans="1:131" s="246" customFormat="1" ht="11.25" customHeight="1" x14ac:dyDescent="0.15">
      <c r="A134" s="287"/>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6"/>
      <c r="AV134" s="286"/>
      <c r="AW134" s="286"/>
      <c r="AX134" s="286"/>
      <c r="AY134" s="286"/>
      <c r="AZ134" s="286"/>
      <c r="BA134" s="286"/>
      <c r="BB134" s="286"/>
      <c r="BC134" s="286"/>
      <c r="BD134" s="286"/>
      <c r="BE134" s="286"/>
      <c r="BF134" s="286"/>
      <c r="BG134" s="286"/>
      <c r="BH134" s="286"/>
      <c r="BI134" s="286"/>
      <c r="BJ134" s="286"/>
      <c r="BK134" s="286"/>
      <c r="BL134" s="286"/>
      <c r="BM134" s="286"/>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c r="CO134" s="284"/>
      <c r="CP134" s="284"/>
      <c r="CQ134" s="284"/>
      <c r="CR134" s="284"/>
      <c r="CS134" s="284"/>
      <c r="CT134" s="284"/>
      <c r="CU134" s="284"/>
      <c r="CV134" s="284"/>
      <c r="CW134" s="284"/>
      <c r="CX134" s="284"/>
      <c r="CY134" s="284"/>
      <c r="CZ134" s="284"/>
      <c r="DA134" s="284"/>
      <c r="DB134" s="284"/>
      <c r="DC134" s="284"/>
      <c r="DD134" s="284"/>
      <c r="DE134" s="284"/>
      <c r="DF134" s="284"/>
      <c r="DG134" s="284"/>
      <c r="DH134" s="284"/>
      <c r="DI134" s="284"/>
      <c r="DJ134" s="284"/>
      <c r="DK134" s="284"/>
      <c r="DL134" s="284"/>
      <c r="DM134" s="284"/>
      <c r="DN134" s="284"/>
      <c r="DO134" s="284"/>
      <c r="DP134" s="256"/>
      <c r="DQ134" s="256"/>
      <c r="DR134" s="256"/>
      <c r="DS134" s="256"/>
      <c r="DT134" s="256"/>
      <c r="DU134" s="256"/>
      <c r="DV134" s="256"/>
      <c r="DW134" s="256"/>
      <c r="DX134" s="256"/>
      <c r="DY134" s="256"/>
      <c r="DZ134" s="256"/>
      <c r="EA134" s="245"/>
    </row>
    <row r="135" spans="1:131" ht="14.25" hidden="1" x14ac:dyDescent="0.15">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c r="CF135" s="287"/>
      <c r="CG135" s="287"/>
      <c r="CH135" s="287"/>
      <c r="CI135" s="287"/>
      <c r="CJ135" s="287"/>
      <c r="CK135" s="287"/>
      <c r="CL135" s="287"/>
      <c r="CM135" s="287"/>
      <c r="CN135" s="287"/>
      <c r="CO135" s="287"/>
      <c r="CP135" s="287"/>
      <c r="CQ135" s="287"/>
      <c r="CR135" s="287"/>
      <c r="CS135" s="287"/>
      <c r="CT135" s="287"/>
      <c r="CU135" s="287"/>
      <c r="CV135" s="287"/>
      <c r="CW135" s="287"/>
      <c r="CX135" s="287"/>
      <c r="CY135" s="287"/>
      <c r="CZ135" s="287"/>
      <c r="DA135" s="287"/>
      <c r="DB135" s="287"/>
      <c r="DC135" s="287"/>
      <c r="DD135" s="287"/>
      <c r="DE135" s="287"/>
      <c r="DF135" s="287"/>
      <c r="DG135" s="287"/>
      <c r="DH135" s="287"/>
      <c r="DI135" s="287"/>
      <c r="DJ135" s="287"/>
      <c r="DK135" s="287"/>
      <c r="DL135" s="287"/>
      <c r="DM135" s="287"/>
      <c r="DN135" s="287"/>
      <c r="DO135" s="287"/>
      <c r="DP135" s="287"/>
      <c r="DQ135" s="287"/>
      <c r="DR135" s="287"/>
      <c r="DS135" s="287"/>
      <c r="DT135" s="287"/>
      <c r="DU135" s="287"/>
      <c r="DV135" s="287"/>
      <c r="DW135" s="287"/>
      <c r="DX135" s="287"/>
      <c r="DY135" s="287"/>
      <c r="DZ135" s="287"/>
    </row>
    <row r="136" spans="1:131" hidden="1" x14ac:dyDescent="0.15"/>
  </sheetData>
  <sheetProtection algorithmName="SHA-512" hashValue="dro70GKR9PEjP18eOby81C5FxpqydKqjGFpvw5uflk3BhYt0MQ4969oFvDMoOIm98XL7kuXCocBjymlIyd3ueQ==" saltValue="RCeE/aVn2g7Rb2KNgdvXBA==" spinCount="100000" sheet="1" objects="1" scenarios="1" formatRows="0"/>
  <mergeCells count="2033">
    <mergeCell ref="DJ2:DO2"/>
    <mergeCell ref="DQ2:DZ2"/>
    <mergeCell ref="A4:AY4"/>
    <mergeCell ref="A5:P6"/>
    <mergeCell ref="Q5:U6"/>
    <mergeCell ref="V5:Z6"/>
    <mergeCell ref="AA5:AE6"/>
    <mergeCell ref="AF5:AJ6"/>
    <mergeCell ref="AK5:AO6"/>
    <mergeCell ref="AP5:AT6"/>
    <mergeCell ref="DV7:DZ7"/>
    <mergeCell ref="DB9:DF9"/>
    <mergeCell ref="DG9:DK9"/>
    <mergeCell ref="DL9:DP9"/>
    <mergeCell ref="DQ9:DU9"/>
    <mergeCell ref="CH9:CL9"/>
    <mergeCell ref="CM9:CQ9"/>
    <mergeCell ref="CR9:CV9"/>
    <mergeCell ref="CW9:DA9"/>
    <mergeCell ref="CR7:CV7"/>
    <mergeCell ref="CW7:DA7"/>
    <mergeCell ref="DB7:DF7"/>
    <mergeCell ref="DG7:DK7"/>
    <mergeCell ref="DL7:DP7"/>
    <mergeCell ref="DQ7:DU7"/>
    <mergeCell ref="CH7:CL7"/>
    <mergeCell ref="CM7:CQ7"/>
    <mergeCell ref="DB5:DF6"/>
    <mergeCell ref="DG5:DK6"/>
    <mergeCell ref="DL5:DP6"/>
    <mergeCell ref="DQ5:DU6"/>
    <mergeCell ref="AK7:AO7"/>
    <mergeCell ref="AP7:AT7"/>
    <mergeCell ref="AU7:AY7"/>
    <mergeCell ref="BS7:CG7"/>
    <mergeCell ref="DL8:DP8"/>
    <mergeCell ref="DQ8:DU8"/>
    <mergeCell ref="CH8:CL8"/>
    <mergeCell ref="CM8:CQ8"/>
    <mergeCell ref="CR8:CV8"/>
    <mergeCell ref="CW8:DA8"/>
    <mergeCell ref="DB8:DF8"/>
    <mergeCell ref="DG8:DK8"/>
    <mergeCell ref="DV5:DZ6"/>
    <mergeCell ref="B7:P7"/>
    <mergeCell ref="Q7:U7"/>
    <mergeCell ref="V7:Z7"/>
    <mergeCell ref="AA7:AE7"/>
    <mergeCell ref="AF7:AJ7"/>
    <mergeCell ref="AU5:AY6"/>
    <mergeCell ref="BQ5:CG6"/>
    <mergeCell ref="CH5:CL6"/>
    <mergeCell ref="CM5:CQ6"/>
    <mergeCell ref="CR5:CV6"/>
    <mergeCell ref="CW5:DA6"/>
    <mergeCell ref="DV9:DZ9"/>
    <mergeCell ref="B10:P10"/>
    <mergeCell ref="Q10:U10"/>
    <mergeCell ref="V10:Z10"/>
    <mergeCell ref="AA10:AE10"/>
    <mergeCell ref="AF10:AJ10"/>
    <mergeCell ref="AU9:AY9"/>
    <mergeCell ref="BS9:CG9"/>
    <mergeCell ref="DV8:DZ8"/>
    <mergeCell ref="B9:P9"/>
    <mergeCell ref="Q9:U9"/>
    <mergeCell ref="V9:Z9"/>
    <mergeCell ref="AA9:AE9"/>
    <mergeCell ref="AF9:AJ9"/>
    <mergeCell ref="AK9:AO9"/>
    <mergeCell ref="AP9:AT9"/>
    <mergeCell ref="DV10:DZ10"/>
    <mergeCell ref="B8:P8"/>
    <mergeCell ref="Q8:U8"/>
    <mergeCell ref="V8:Z8"/>
    <mergeCell ref="AA8:AE8"/>
    <mergeCell ref="AF8:AJ8"/>
    <mergeCell ref="AK8:AO8"/>
    <mergeCell ref="AP8:AT8"/>
    <mergeCell ref="AU8:AY8"/>
    <mergeCell ref="BS8:CG8"/>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7" zoomScaleNormal="85" zoomScaleSheetLayoutView="77" workbookViewId="0"/>
  </sheetViews>
  <sheetFormatPr defaultColWidth="0" defaultRowHeight="13.5" customHeight="1" zeroHeight="1" x14ac:dyDescent="0.15"/>
  <cols>
    <col min="1" max="120" width="2.75" style="290" customWidth="1"/>
    <col min="121" max="121" width="0" style="289" hidden="1" customWidth="1"/>
    <col min="122" max="16384" width="9" style="289" hidden="1"/>
  </cols>
  <sheetData>
    <row r="1" spans="1:120"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9"/>
    </row>
    <row r="17" spans="119:120" x14ac:dyDescent="0.15">
      <c r="DP17" s="289"/>
    </row>
    <row r="18" spans="119:120" x14ac:dyDescent="0.15"/>
    <row r="19" spans="119:120" x14ac:dyDescent="0.15"/>
    <row r="20" spans="119:120" x14ac:dyDescent="0.15">
      <c r="DO20" s="289"/>
      <c r="DP20" s="289"/>
    </row>
    <row r="21" spans="119:120" x14ac:dyDescent="0.15">
      <c r="DP21" s="289"/>
    </row>
    <row r="22" spans="119:120" x14ac:dyDescent="0.15"/>
    <row r="23" spans="119:120" x14ac:dyDescent="0.15">
      <c r="DO23" s="289"/>
      <c r="DP23" s="289"/>
    </row>
    <row r="24" spans="119:120" x14ac:dyDescent="0.15">
      <c r="DP24" s="289"/>
    </row>
    <row r="25" spans="119:120" x14ac:dyDescent="0.15">
      <c r="DP25" s="289"/>
    </row>
    <row r="26" spans="119:120" x14ac:dyDescent="0.15">
      <c r="DO26" s="289"/>
      <c r="DP26" s="289"/>
    </row>
    <row r="27" spans="119:120" x14ac:dyDescent="0.15"/>
    <row r="28" spans="119:120" x14ac:dyDescent="0.15">
      <c r="DO28" s="289"/>
      <c r="DP28" s="289"/>
    </row>
    <row r="29" spans="119:120" x14ac:dyDescent="0.15">
      <c r="DP29" s="289"/>
    </row>
    <row r="30" spans="119:120" x14ac:dyDescent="0.15"/>
    <row r="31" spans="119:120" x14ac:dyDescent="0.15">
      <c r="DO31" s="289"/>
      <c r="DP31" s="289"/>
    </row>
    <row r="32" spans="119:120" x14ac:dyDescent="0.15"/>
    <row r="33" spans="98:120" x14ac:dyDescent="0.15">
      <c r="DO33" s="289"/>
      <c r="DP33" s="289"/>
    </row>
    <row r="34" spans="98:120" x14ac:dyDescent="0.15">
      <c r="DM34" s="289"/>
    </row>
    <row r="35" spans="98:120" x14ac:dyDescent="0.15">
      <c r="CT35" s="289"/>
      <c r="CU35" s="289"/>
      <c r="CV35" s="289"/>
      <c r="CY35" s="289"/>
      <c r="CZ35" s="289"/>
      <c r="DA35" s="289"/>
      <c r="DD35" s="289"/>
      <c r="DE35" s="289"/>
      <c r="DF35" s="289"/>
      <c r="DI35" s="289"/>
      <c r="DJ35" s="289"/>
      <c r="DK35" s="289"/>
      <c r="DM35" s="289"/>
      <c r="DN35" s="289"/>
      <c r="DO35" s="289"/>
      <c r="DP35" s="289"/>
    </row>
    <row r="36" spans="98:120" x14ac:dyDescent="0.15"/>
    <row r="37" spans="98:120" x14ac:dyDescent="0.15">
      <c r="CW37" s="289"/>
      <c r="DB37" s="289"/>
      <c r="DG37" s="289"/>
      <c r="DL37" s="289"/>
      <c r="DP37" s="289"/>
    </row>
    <row r="38" spans="98:120" x14ac:dyDescent="0.15">
      <c r="CT38" s="289"/>
      <c r="CU38" s="289"/>
      <c r="CV38" s="289"/>
      <c r="CW38" s="289"/>
      <c r="CY38" s="289"/>
      <c r="CZ38" s="289"/>
      <c r="DA38" s="289"/>
      <c r="DB38" s="289"/>
      <c r="DD38" s="289"/>
      <c r="DE38" s="289"/>
      <c r="DF38" s="289"/>
      <c r="DG38" s="289"/>
      <c r="DI38" s="289"/>
      <c r="DJ38" s="289"/>
      <c r="DK38" s="289"/>
      <c r="DL38" s="289"/>
      <c r="DN38" s="289"/>
      <c r="DO38" s="289"/>
      <c r="DP38" s="28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9"/>
      <c r="DO49" s="289"/>
      <c r="DP49" s="28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9"/>
      <c r="CS63" s="289"/>
      <c r="CX63" s="289"/>
      <c r="DC63" s="289"/>
      <c r="DH63" s="289"/>
    </row>
    <row r="64" spans="22:120" x14ac:dyDescent="0.15">
      <c r="V64" s="289"/>
    </row>
    <row r="65" spans="15:120" x14ac:dyDescent="0.15">
      <c r="X65" s="289"/>
      <c r="Z65" s="289"/>
      <c r="AA65" s="289"/>
      <c r="AB65" s="289"/>
      <c r="AC65" s="289"/>
      <c r="AD65" s="289"/>
      <c r="AE65" s="289"/>
      <c r="AF65" s="289"/>
      <c r="AG65" s="289"/>
      <c r="AH65" s="289"/>
      <c r="AI65" s="289"/>
      <c r="AJ65" s="289"/>
      <c r="AK65" s="289"/>
      <c r="AL65" s="289"/>
      <c r="AM65" s="289"/>
      <c r="AN65" s="289"/>
      <c r="AO65" s="289"/>
      <c r="AP65" s="289"/>
      <c r="AQ65" s="289"/>
      <c r="AR65" s="289"/>
      <c r="AS65" s="289"/>
      <c r="AT65" s="289"/>
      <c r="AU65" s="289"/>
      <c r="AV65" s="289"/>
      <c r="AW65" s="289"/>
      <c r="AX65" s="289"/>
      <c r="AY65" s="289"/>
      <c r="AZ65" s="289"/>
      <c r="BA65" s="289"/>
      <c r="BB65" s="289"/>
      <c r="BC65" s="289"/>
      <c r="BD65" s="289"/>
      <c r="BE65" s="289"/>
      <c r="BF65" s="289"/>
      <c r="BG65" s="289"/>
      <c r="BH65" s="289"/>
      <c r="BI65" s="289"/>
      <c r="BJ65" s="289"/>
      <c r="BK65" s="289"/>
      <c r="BL65" s="289"/>
      <c r="BM65" s="289"/>
      <c r="BN65" s="289"/>
      <c r="BO65" s="289"/>
      <c r="BP65" s="289"/>
      <c r="BQ65" s="289"/>
      <c r="BR65" s="289"/>
      <c r="BS65" s="289"/>
      <c r="BT65" s="289"/>
      <c r="BU65" s="289"/>
      <c r="BV65" s="289"/>
      <c r="BW65" s="289"/>
      <c r="BX65" s="289"/>
      <c r="BY65" s="289"/>
      <c r="BZ65" s="289"/>
      <c r="CA65" s="289"/>
      <c r="CB65" s="289"/>
      <c r="CC65" s="289"/>
      <c r="CD65" s="289"/>
      <c r="CE65" s="289"/>
      <c r="CF65" s="289"/>
      <c r="CG65" s="289"/>
      <c r="CH65" s="289"/>
      <c r="CI65" s="289"/>
      <c r="CJ65" s="289"/>
      <c r="CK65" s="289"/>
      <c r="CL65" s="289"/>
      <c r="CM65" s="289"/>
      <c r="CN65" s="289"/>
      <c r="CO65" s="289"/>
      <c r="CP65" s="289"/>
      <c r="CQ65" s="289"/>
      <c r="CR65" s="289"/>
      <c r="CU65" s="289"/>
      <c r="CZ65" s="289"/>
      <c r="DE65" s="289"/>
      <c r="DJ65" s="289"/>
    </row>
    <row r="66" spans="15:120" x14ac:dyDescent="0.15">
      <c r="Q66" s="289"/>
      <c r="S66" s="289"/>
      <c r="U66" s="289"/>
      <c r="DM66" s="289"/>
    </row>
    <row r="67" spans="15:120" x14ac:dyDescent="0.15">
      <c r="O67" s="289"/>
      <c r="P67" s="289"/>
      <c r="R67" s="289"/>
      <c r="T67" s="289"/>
      <c r="Y67" s="289"/>
      <c r="CT67" s="289"/>
      <c r="CV67" s="289"/>
      <c r="CW67" s="289"/>
      <c r="CY67" s="289"/>
      <c r="DA67" s="289"/>
      <c r="DB67" s="289"/>
      <c r="DD67" s="289"/>
      <c r="DF67" s="289"/>
      <c r="DG67" s="289"/>
      <c r="DI67" s="289"/>
      <c r="DK67" s="289"/>
      <c r="DL67" s="289"/>
      <c r="DN67" s="289"/>
      <c r="DO67" s="289"/>
      <c r="DP67" s="289"/>
    </row>
    <row r="68" spans="15:120" x14ac:dyDescent="0.15"/>
    <row r="69" spans="15:120" x14ac:dyDescent="0.15"/>
    <row r="70" spans="15:120" x14ac:dyDescent="0.15"/>
    <row r="71" spans="15:120" x14ac:dyDescent="0.15"/>
    <row r="72" spans="15:120" x14ac:dyDescent="0.15">
      <c r="DP72" s="289"/>
    </row>
    <row r="73" spans="15:120" x14ac:dyDescent="0.15">
      <c r="DP73" s="28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9"/>
      <c r="CX96" s="289"/>
      <c r="DC96" s="289"/>
      <c r="DH96" s="289"/>
    </row>
    <row r="97" spans="24:120" x14ac:dyDescent="0.15">
      <c r="CS97" s="289"/>
      <c r="CX97" s="289"/>
      <c r="DC97" s="289"/>
      <c r="DH97" s="289"/>
      <c r="DP97" s="290" t="s">
        <v>515</v>
      </c>
    </row>
    <row r="98" spans="24:120" hidden="1" x14ac:dyDescent="0.15">
      <c r="CS98" s="289"/>
      <c r="CX98" s="289"/>
      <c r="DC98" s="289"/>
      <c r="DH98" s="289"/>
    </row>
    <row r="99" spans="24:120" hidden="1" x14ac:dyDescent="0.15">
      <c r="CS99" s="289"/>
      <c r="CX99" s="289"/>
      <c r="DC99" s="289"/>
      <c r="DH99" s="289"/>
    </row>
    <row r="101" spans="24:120" ht="12" hidden="1" customHeight="1" x14ac:dyDescent="0.15">
      <c r="X101" s="289"/>
      <c r="Y101" s="289"/>
      <c r="Z101" s="289"/>
      <c r="AA101" s="289"/>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289"/>
      <c r="AY101" s="289"/>
      <c r="AZ101" s="289"/>
      <c r="BA101" s="289"/>
      <c r="BB101" s="289"/>
      <c r="BC101" s="289"/>
      <c r="BD101" s="289"/>
      <c r="BE101" s="289"/>
      <c r="BF101" s="289"/>
      <c r="BG101" s="289"/>
      <c r="BH101" s="289"/>
      <c r="BI101" s="289"/>
      <c r="BJ101" s="289"/>
      <c r="BK101" s="289"/>
      <c r="BL101" s="289"/>
      <c r="BM101" s="289"/>
      <c r="BN101" s="289"/>
      <c r="BO101" s="289"/>
      <c r="BP101" s="289"/>
      <c r="BQ101" s="289"/>
      <c r="BR101" s="289"/>
      <c r="BS101" s="289"/>
      <c r="BT101" s="289"/>
      <c r="BU101" s="289"/>
      <c r="BV101" s="289"/>
      <c r="BW101" s="289"/>
      <c r="BX101" s="289"/>
      <c r="BY101" s="289"/>
      <c r="BZ101" s="289"/>
      <c r="CA101" s="289"/>
      <c r="CB101" s="289"/>
      <c r="CC101" s="289"/>
      <c r="CD101" s="289"/>
      <c r="CE101" s="289"/>
      <c r="CF101" s="289"/>
      <c r="CG101" s="289"/>
      <c r="CH101" s="289"/>
      <c r="CI101" s="289"/>
      <c r="CJ101" s="289"/>
      <c r="CK101" s="289"/>
      <c r="CL101" s="289"/>
      <c r="CM101" s="289"/>
      <c r="CN101" s="289"/>
      <c r="CO101" s="289"/>
      <c r="CP101" s="289"/>
      <c r="CQ101" s="289"/>
      <c r="CR101" s="289"/>
      <c r="CU101" s="289"/>
      <c r="CZ101" s="289"/>
      <c r="DE101" s="289"/>
      <c r="DJ101" s="289"/>
    </row>
    <row r="102" spans="24:120" ht="1.5" hidden="1" customHeight="1" x14ac:dyDescent="0.15">
      <c r="CU102" s="289"/>
      <c r="CZ102" s="289"/>
      <c r="DE102" s="289"/>
      <c r="DJ102" s="289"/>
      <c r="DM102" s="289"/>
    </row>
    <row r="103" spans="24:120" hidden="1" x14ac:dyDescent="0.15">
      <c r="CT103" s="289"/>
      <c r="CV103" s="289"/>
      <c r="CW103" s="289"/>
      <c r="CY103" s="289"/>
      <c r="DA103" s="289"/>
      <c r="DB103" s="289"/>
      <c r="DD103" s="289"/>
      <c r="DF103" s="289"/>
      <c r="DG103" s="289"/>
      <c r="DI103" s="289"/>
      <c r="DK103" s="289"/>
      <c r="DL103" s="289"/>
      <c r="DM103" s="289"/>
      <c r="DN103" s="289"/>
      <c r="DO103" s="289"/>
      <c r="DP103" s="289"/>
    </row>
    <row r="104" spans="24:120" hidden="1" x14ac:dyDescent="0.15">
      <c r="CV104" s="289"/>
      <c r="CW104" s="289"/>
      <c r="DA104" s="289"/>
      <c r="DB104" s="289"/>
      <c r="DF104" s="289"/>
      <c r="DG104" s="289"/>
      <c r="DK104" s="289"/>
      <c r="DL104" s="289"/>
      <c r="DN104" s="289"/>
      <c r="DO104" s="289"/>
      <c r="DP104" s="289"/>
    </row>
    <row r="105" spans="24:120" ht="12.75" hidden="1" customHeight="1" x14ac:dyDescent="0.15"/>
  </sheetData>
  <sheetProtection algorithmName="SHA-512" hashValue="17z/+VlAq73iNDAHrkcCYIroCgmrZA6jYiUCc1cMva/coSuq0sRMgn/8jyglGjoj5NyR7zUfzgG5xCUOMsMdOQ==" saltValue="0fDWg7GX7gZuNBhjjli7S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0" customWidth="1"/>
    <col min="117" max="16384" width="9" style="289" hidden="1"/>
  </cols>
  <sheetData>
    <row r="1" spans="2:116"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row>
    <row r="2" spans="2:116" x14ac:dyDescent="0.15"/>
    <row r="3" spans="2:116" x14ac:dyDescent="0.15"/>
    <row r="4" spans="2:116" x14ac:dyDescent="0.15">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row>
    <row r="5" spans="2:116" x14ac:dyDescent="0.15">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c r="CF18" s="289"/>
      <c r="CG18" s="289"/>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row>
    <row r="19" spans="9:116" x14ac:dyDescent="0.15"/>
    <row r="20" spans="9:116" x14ac:dyDescent="0.15"/>
    <row r="21" spans="9:116" x14ac:dyDescent="0.15">
      <c r="DL21" s="289"/>
    </row>
    <row r="22" spans="9:116" x14ac:dyDescent="0.15">
      <c r="DI22" s="289"/>
      <c r="DJ22" s="289"/>
      <c r="DK22" s="289"/>
      <c r="DL22" s="289"/>
    </row>
    <row r="23" spans="9:116" x14ac:dyDescent="0.15">
      <c r="CY23" s="289"/>
      <c r="CZ23" s="289"/>
      <c r="DA23" s="289"/>
      <c r="DB23" s="289"/>
      <c r="DC23" s="289"/>
      <c r="DD23" s="289"/>
      <c r="DE23" s="289"/>
      <c r="DF23" s="289"/>
      <c r="DG23" s="289"/>
      <c r="DH23" s="289"/>
      <c r="DI23" s="289"/>
      <c r="DJ23" s="289"/>
      <c r="DK23" s="289"/>
      <c r="DL23" s="28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9"/>
      <c r="DA35" s="289"/>
      <c r="DB35" s="289"/>
      <c r="DC35" s="289"/>
      <c r="DD35" s="289"/>
      <c r="DE35" s="289"/>
      <c r="DF35" s="289"/>
      <c r="DG35" s="289"/>
      <c r="DH35" s="289"/>
      <c r="DI35" s="289"/>
      <c r="DJ35" s="289"/>
      <c r="DK35" s="289"/>
      <c r="DL35" s="289"/>
    </row>
    <row r="36" spans="15:116" x14ac:dyDescent="0.15"/>
    <row r="37" spans="15:116" x14ac:dyDescent="0.15">
      <c r="DL37" s="289"/>
    </row>
    <row r="38" spans="15:116" x14ac:dyDescent="0.15">
      <c r="DI38" s="289"/>
      <c r="DJ38" s="289"/>
      <c r="DK38" s="289"/>
      <c r="DL38" s="289"/>
    </row>
    <row r="39" spans="15:116" x14ac:dyDescent="0.15"/>
    <row r="40" spans="15:116" x14ac:dyDescent="0.15"/>
    <row r="41" spans="15:116" x14ac:dyDescent="0.15"/>
    <row r="42" spans="15:116" x14ac:dyDescent="0.15"/>
    <row r="43" spans="15:116" x14ac:dyDescent="0.15">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E43" s="289"/>
      <c r="DF43" s="289"/>
      <c r="DG43" s="289"/>
      <c r="DH43" s="289"/>
      <c r="DI43" s="289"/>
      <c r="DJ43" s="289"/>
      <c r="DK43" s="289"/>
      <c r="DL43" s="289"/>
    </row>
    <row r="44" spans="15:116" x14ac:dyDescent="0.15">
      <c r="DL44" s="289"/>
    </row>
    <row r="45" spans="15:116" x14ac:dyDescent="0.15"/>
    <row r="46" spans="15:116" x14ac:dyDescent="0.15">
      <c r="DA46" s="289"/>
      <c r="DB46" s="289"/>
      <c r="DC46" s="289"/>
      <c r="DD46" s="289"/>
      <c r="DE46" s="289"/>
      <c r="DF46" s="289"/>
      <c r="DG46" s="289"/>
      <c r="DH46" s="289"/>
      <c r="DI46" s="289"/>
      <c r="DJ46" s="289"/>
      <c r="DK46" s="289"/>
      <c r="DL46" s="289"/>
    </row>
    <row r="47" spans="15:116" x14ac:dyDescent="0.15"/>
    <row r="48" spans="15:116" x14ac:dyDescent="0.15"/>
    <row r="49" spans="104:116" x14ac:dyDescent="0.15"/>
    <row r="50" spans="104:116" x14ac:dyDescent="0.15">
      <c r="CZ50" s="289"/>
      <c r="DA50" s="289"/>
      <c r="DB50" s="289"/>
      <c r="DC50" s="289"/>
      <c r="DD50" s="289"/>
      <c r="DE50" s="289"/>
      <c r="DF50" s="289"/>
      <c r="DG50" s="289"/>
      <c r="DH50" s="289"/>
      <c r="DI50" s="289"/>
      <c r="DJ50" s="289"/>
      <c r="DK50" s="289"/>
      <c r="DL50" s="289"/>
    </row>
    <row r="51" spans="104:116" x14ac:dyDescent="0.15"/>
    <row r="52" spans="104:116" x14ac:dyDescent="0.15"/>
    <row r="53" spans="104:116" x14ac:dyDescent="0.15">
      <c r="DL53" s="28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9"/>
      <c r="DD67" s="289"/>
      <c r="DE67" s="289"/>
      <c r="DF67" s="289"/>
      <c r="DG67" s="289"/>
      <c r="DH67" s="289"/>
      <c r="DI67" s="289"/>
      <c r="DJ67" s="289"/>
      <c r="DK67" s="289"/>
      <c r="DL67" s="28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SlXn2KbY3SiRtBv/mWMIX3p2ctE9psiAfTD9j7N4WLVqKgffeRoe2HEHKGWAccOccxnNzhwv7Q1ZNF/btm82g==" saltValue="UaWL53knFQ98KXKDSpijfQ=="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1" customWidth="1"/>
    <col min="37" max="44" width="17" style="291" customWidth="1"/>
    <col min="45" max="45" width="6.125" style="298" customWidth="1"/>
    <col min="46" max="46" width="3" style="296" customWidth="1"/>
    <col min="47" max="47" width="19.125" style="291" hidden="1" customWidth="1"/>
    <col min="48" max="52" width="12.625" style="291" hidden="1" customWidth="1"/>
    <col min="53" max="16384" width="8.625" style="291" hidden="1"/>
  </cols>
  <sheetData>
    <row r="1" spans="1:46" x14ac:dyDescent="0.15">
      <c r="AS1" s="292"/>
      <c r="AT1" s="292"/>
    </row>
    <row r="2" spans="1:46" x14ac:dyDescent="0.15">
      <c r="AS2" s="292"/>
      <c r="AT2" s="292"/>
    </row>
    <row r="3" spans="1:46" x14ac:dyDescent="0.15">
      <c r="AS3" s="292"/>
      <c r="AT3" s="292"/>
    </row>
    <row r="4" spans="1:46" x14ac:dyDescent="0.15">
      <c r="AS4" s="292"/>
      <c r="AT4" s="292"/>
    </row>
    <row r="5" spans="1:46" ht="17.25" x14ac:dyDescent="0.15">
      <c r="A5" s="293" t="s">
        <v>516</v>
      </c>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5"/>
    </row>
    <row r="6" spans="1:46" x14ac:dyDescent="0.15">
      <c r="A6" s="296"/>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7" t="s">
        <v>517</v>
      </c>
      <c r="AL6" s="297"/>
      <c r="AM6" s="297"/>
      <c r="AN6" s="297"/>
      <c r="AO6" s="292"/>
      <c r="AP6" s="292"/>
      <c r="AQ6" s="292"/>
      <c r="AR6" s="292"/>
    </row>
    <row r="7" spans="1:46" x14ac:dyDescent="0.15">
      <c r="A7" s="296"/>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9"/>
      <c r="AL7" s="300"/>
      <c r="AM7" s="300"/>
      <c r="AN7" s="301"/>
      <c r="AO7" s="1176" t="s">
        <v>518</v>
      </c>
      <c r="AP7" s="302"/>
      <c r="AQ7" s="303" t="s">
        <v>519</v>
      </c>
      <c r="AR7" s="304"/>
    </row>
    <row r="8" spans="1:46" x14ac:dyDescent="0.15">
      <c r="A8" s="296"/>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305"/>
      <c r="AL8" s="306"/>
      <c r="AM8" s="306"/>
      <c r="AN8" s="307"/>
      <c r="AO8" s="1177"/>
      <c r="AP8" s="308" t="s">
        <v>520</v>
      </c>
      <c r="AQ8" s="309" t="s">
        <v>521</v>
      </c>
      <c r="AR8" s="310" t="s">
        <v>522</v>
      </c>
    </row>
    <row r="9" spans="1:46" x14ac:dyDescent="0.15">
      <c r="A9" s="296"/>
      <c r="B9" s="292"/>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1190" t="s">
        <v>523</v>
      </c>
      <c r="AL9" s="1191"/>
      <c r="AM9" s="1191"/>
      <c r="AN9" s="1192"/>
      <c r="AO9" s="311">
        <v>4122912</v>
      </c>
      <c r="AP9" s="311">
        <v>91090</v>
      </c>
      <c r="AQ9" s="312">
        <v>90613</v>
      </c>
      <c r="AR9" s="313">
        <v>0.5</v>
      </c>
    </row>
    <row r="10" spans="1:46" x14ac:dyDescent="0.15">
      <c r="A10" s="296"/>
      <c r="B10" s="292"/>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1190" t="s">
        <v>524</v>
      </c>
      <c r="AL10" s="1191"/>
      <c r="AM10" s="1191"/>
      <c r="AN10" s="1192"/>
      <c r="AO10" s="314">
        <v>123591</v>
      </c>
      <c r="AP10" s="314">
        <v>2731</v>
      </c>
      <c r="AQ10" s="315">
        <v>7525</v>
      </c>
      <c r="AR10" s="316">
        <v>-63.7</v>
      </c>
    </row>
    <row r="11" spans="1:46" ht="13.5" customHeight="1" x14ac:dyDescent="0.15">
      <c r="A11" s="296"/>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1190" t="s">
        <v>525</v>
      </c>
      <c r="AL11" s="1191"/>
      <c r="AM11" s="1191"/>
      <c r="AN11" s="1192"/>
      <c r="AO11" s="314">
        <v>587291</v>
      </c>
      <c r="AP11" s="314">
        <v>12975</v>
      </c>
      <c r="AQ11" s="315">
        <v>9582</v>
      </c>
      <c r="AR11" s="316">
        <v>35.4</v>
      </c>
    </row>
    <row r="12" spans="1:46" ht="13.5" customHeight="1" x14ac:dyDescent="0.15">
      <c r="A12" s="296"/>
      <c r="B12" s="292"/>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1190" t="s">
        <v>526</v>
      </c>
      <c r="AL12" s="1191"/>
      <c r="AM12" s="1191"/>
      <c r="AN12" s="1192"/>
      <c r="AO12" s="314">
        <v>178806</v>
      </c>
      <c r="AP12" s="314">
        <v>3950</v>
      </c>
      <c r="AQ12" s="315">
        <v>1356</v>
      </c>
      <c r="AR12" s="316">
        <v>191.3</v>
      </c>
    </row>
    <row r="13" spans="1:46" ht="13.5" customHeight="1" x14ac:dyDescent="0.15">
      <c r="A13" s="296"/>
      <c r="B13" s="292"/>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1190" t="s">
        <v>527</v>
      </c>
      <c r="AL13" s="1191"/>
      <c r="AM13" s="1191"/>
      <c r="AN13" s="1192"/>
      <c r="AO13" s="314" t="s">
        <v>528</v>
      </c>
      <c r="AP13" s="314" t="s">
        <v>528</v>
      </c>
      <c r="AQ13" s="315">
        <v>2</v>
      </c>
      <c r="AR13" s="316" t="s">
        <v>528</v>
      </c>
    </row>
    <row r="14" spans="1:46" ht="13.5" customHeight="1" x14ac:dyDescent="0.15">
      <c r="A14" s="296"/>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1190" t="s">
        <v>529</v>
      </c>
      <c r="AL14" s="1191"/>
      <c r="AM14" s="1191"/>
      <c r="AN14" s="1192"/>
      <c r="AO14" s="314">
        <v>28913</v>
      </c>
      <c r="AP14" s="314">
        <v>639</v>
      </c>
      <c r="AQ14" s="315">
        <v>4182</v>
      </c>
      <c r="AR14" s="316">
        <v>-84.7</v>
      </c>
    </row>
    <row r="15" spans="1:46" ht="13.5" customHeight="1" x14ac:dyDescent="0.15">
      <c r="A15" s="296"/>
      <c r="B15" s="292"/>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1190" t="s">
        <v>530</v>
      </c>
      <c r="AL15" s="1191"/>
      <c r="AM15" s="1191"/>
      <c r="AN15" s="1192"/>
      <c r="AO15" s="314">
        <v>95273</v>
      </c>
      <c r="AP15" s="314">
        <v>2105</v>
      </c>
      <c r="AQ15" s="315">
        <v>2331</v>
      </c>
      <c r="AR15" s="316">
        <v>-9.6999999999999993</v>
      </c>
    </row>
    <row r="16" spans="1:46" x14ac:dyDescent="0.15">
      <c r="A16" s="296"/>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1193" t="s">
        <v>531</v>
      </c>
      <c r="AL16" s="1194"/>
      <c r="AM16" s="1194"/>
      <c r="AN16" s="1195"/>
      <c r="AO16" s="314">
        <v>-318993</v>
      </c>
      <c r="AP16" s="314">
        <v>-7048</v>
      </c>
      <c r="AQ16" s="315">
        <v>-8270</v>
      </c>
      <c r="AR16" s="316">
        <v>-14.8</v>
      </c>
    </row>
    <row r="17" spans="1:46" x14ac:dyDescent="0.15">
      <c r="A17" s="296"/>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1193" t="s">
        <v>189</v>
      </c>
      <c r="AL17" s="1194"/>
      <c r="AM17" s="1194"/>
      <c r="AN17" s="1195"/>
      <c r="AO17" s="314">
        <v>4817793</v>
      </c>
      <c r="AP17" s="314">
        <v>106442</v>
      </c>
      <c r="AQ17" s="315">
        <v>107322</v>
      </c>
      <c r="AR17" s="316">
        <v>-0.8</v>
      </c>
    </row>
    <row r="18" spans="1:46" x14ac:dyDescent="0.15">
      <c r="A18" s="296"/>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317"/>
      <c r="AR18" s="317"/>
    </row>
    <row r="19" spans="1:46" x14ac:dyDescent="0.15">
      <c r="A19" s="296"/>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t="s">
        <v>532</v>
      </c>
      <c r="AL19" s="292"/>
      <c r="AM19" s="292"/>
      <c r="AN19" s="292"/>
      <c r="AO19" s="292"/>
      <c r="AP19" s="292"/>
      <c r="AQ19" s="292"/>
      <c r="AR19" s="292"/>
    </row>
    <row r="20" spans="1:46" x14ac:dyDescent="0.15">
      <c r="A20" s="296"/>
      <c r="B20" s="292"/>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318"/>
      <c r="AL20" s="319"/>
      <c r="AM20" s="319"/>
      <c r="AN20" s="320"/>
      <c r="AO20" s="321" t="s">
        <v>533</v>
      </c>
      <c r="AP20" s="322" t="s">
        <v>534</v>
      </c>
      <c r="AQ20" s="323" t="s">
        <v>535</v>
      </c>
      <c r="AR20" s="324"/>
    </row>
    <row r="21" spans="1:46" s="330" customFormat="1" x14ac:dyDescent="0.15">
      <c r="A21" s="325"/>
      <c r="B21" s="297"/>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1187" t="s">
        <v>536</v>
      </c>
      <c r="AL21" s="1188"/>
      <c r="AM21" s="1188"/>
      <c r="AN21" s="1189"/>
      <c r="AO21" s="326">
        <v>9.2100000000000009</v>
      </c>
      <c r="AP21" s="327">
        <v>10.18</v>
      </c>
      <c r="AQ21" s="328">
        <v>-0.97</v>
      </c>
      <c r="AR21" s="297"/>
      <c r="AS21" s="329"/>
      <c r="AT21" s="325"/>
    </row>
    <row r="22" spans="1:46" s="330" customFormat="1" x14ac:dyDescent="0.15">
      <c r="A22" s="325"/>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1187" t="s">
        <v>537</v>
      </c>
      <c r="AL22" s="1188"/>
      <c r="AM22" s="1188"/>
      <c r="AN22" s="1189"/>
      <c r="AO22" s="331">
        <v>97.6</v>
      </c>
      <c r="AP22" s="332">
        <v>97.7</v>
      </c>
      <c r="AQ22" s="333">
        <v>-0.1</v>
      </c>
      <c r="AR22" s="317"/>
      <c r="AS22" s="329"/>
      <c r="AT22" s="325"/>
    </row>
    <row r="23" spans="1:46" s="330" customFormat="1" x14ac:dyDescent="0.15">
      <c r="A23" s="325"/>
      <c r="B23" s="297"/>
      <c r="C23" s="297"/>
      <c r="D23" s="297"/>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317"/>
      <c r="AQ23" s="317"/>
      <c r="AR23" s="317"/>
      <c r="AS23" s="329"/>
      <c r="AT23" s="325"/>
    </row>
    <row r="24" spans="1:46" s="330" customFormat="1" x14ac:dyDescent="0.15">
      <c r="A24" s="325"/>
      <c r="B24" s="297"/>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317"/>
      <c r="AQ24" s="317"/>
      <c r="AR24" s="317"/>
      <c r="AS24" s="329"/>
      <c r="AT24" s="325"/>
    </row>
    <row r="25" spans="1:46" s="330" customFormat="1" x14ac:dyDescent="0.15">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x14ac:dyDescent="0.15">
      <c r="A26" s="297" t="s">
        <v>538</v>
      </c>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317"/>
      <c r="AQ26" s="317"/>
      <c r="AR26" s="317"/>
      <c r="AS26" s="297"/>
      <c r="AT26" s="297"/>
    </row>
    <row r="27" spans="1:46" x14ac:dyDescent="0.15">
      <c r="A27" s="338"/>
      <c r="AO27" s="292"/>
      <c r="AP27" s="292"/>
      <c r="AQ27" s="292"/>
      <c r="AR27" s="292"/>
      <c r="AS27" s="292"/>
      <c r="AT27" s="292"/>
    </row>
    <row r="28" spans="1:46" ht="17.25" x14ac:dyDescent="0.15">
      <c r="A28" s="293" t="s">
        <v>539</v>
      </c>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339"/>
    </row>
    <row r="29" spans="1:46" x14ac:dyDescent="0.15">
      <c r="A29" s="296"/>
      <c r="B29" s="292"/>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7" t="s">
        <v>540</v>
      </c>
      <c r="AL29" s="297"/>
      <c r="AM29" s="297"/>
      <c r="AN29" s="297"/>
      <c r="AO29" s="292"/>
      <c r="AP29" s="292"/>
      <c r="AQ29" s="292"/>
      <c r="AR29" s="292"/>
      <c r="AS29" s="340"/>
    </row>
    <row r="30" spans="1:46" x14ac:dyDescent="0.15">
      <c r="A30" s="296"/>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9"/>
      <c r="AL30" s="300"/>
      <c r="AM30" s="300"/>
      <c r="AN30" s="301"/>
      <c r="AO30" s="1176" t="s">
        <v>518</v>
      </c>
      <c r="AP30" s="302"/>
      <c r="AQ30" s="303" t="s">
        <v>519</v>
      </c>
      <c r="AR30" s="304"/>
    </row>
    <row r="31" spans="1:46" x14ac:dyDescent="0.15">
      <c r="A31" s="296"/>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305"/>
      <c r="AL31" s="306"/>
      <c r="AM31" s="306"/>
      <c r="AN31" s="307"/>
      <c r="AO31" s="1177"/>
      <c r="AP31" s="308" t="s">
        <v>520</v>
      </c>
      <c r="AQ31" s="309" t="s">
        <v>521</v>
      </c>
      <c r="AR31" s="310" t="s">
        <v>522</v>
      </c>
    </row>
    <row r="32" spans="1:46" ht="27" customHeight="1" x14ac:dyDescent="0.15">
      <c r="A32" s="296"/>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1178" t="s">
        <v>541</v>
      </c>
      <c r="AL32" s="1179"/>
      <c r="AM32" s="1179"/>
      <c r="AN32" s="1180"/>
      <c r="AO32" s="341">
        <v>2586046</v>
      </c>
      <c r="AP32" s="341">
        <v>57135</v>
      </c>
      <c r="AQ32" s="342">
        <v>67619</v>
      </c>
      <c r="AR32" s="343">
        <v>-15.5</v>
      </c>
    </row>
    <row r="33" spans="1:46" ht="13.5" customHeight="1" x14ac:dyDescent="0.15">
      <c r="A33" s="296"/>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1178" t="s">
        <v>542</v>
      </c>
      <c r="AL33" s="1179"/>
      <c r="AM33" s="1179"/>
      <c r="AN33" s="1180"/>
      <c r="AO33" s="341" t="s">
        <v>528</v>
      </c>
      <c r="AP33" s="341" t="s">
        <v>528</v>
      </c>
      <c r="AQ33" s="342" t="s">
        <v>528</v>
      </c>
      <c r="AR33" s="343" t="s">
        <v>528</v>
      </c>
    </row>
    <row r="34" spans="1:46" ht="27" customHeight="1" x14ac:dyDescent="0.15">
      <c r="A34" s="296"/>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1178" t="s">
        <v>543</v>
      </c>
      <c r="AL34" s="1179"/>
      <c r="AM34" s="1179"/>
      <c r="AN34" s="1180"/>
      <c r="AO34" s="341" t="s">
        <v>528</v>
      </c>
      <c r="AP34" s="341" t="s">
        <v>528</v>
      </c>
      <c r="AQ34" s="342">
        <v>3</v>
      </c>
      <c r="AR34" s="343" t="s">
        <v>528</v>
      </c>
    </row>
    <row r="35" spans="1:46" ht="27" customHeight="1" x14ac:dyDescent="0.15">
      <c r="A35" s="296"/>
      <c r="B35" s="292"/>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1178" t="s">
        <v>544</v>
      </c>
      <c r="AL35" s="1179"/>
      <c r="AM35" s="1179"/>
      <c r="AN35" s="1180"/>
      <c r="AO35" s="341">
        <v>464042</v>
      </c>
      <c r="AP35" s="341">
        <v>10252</v>
      </c>
      <c r="AQ35" s="342">
        <v>17835</v>
      </c>
      <c r="AR35" s="343">
        <v>-42.5</v>
      </c>
    </row>
    <row r="36" spans="1:46" ht="27" customHeight="1" x14ac:dyDescent="0.15">
      <c r="A36" s="296"/>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1178" t="s">
        <v>545</v>
      </c>
      <c r="AL36" s="1179"/>
      <c r="AM36" s="1179"/>
      <c r="AN36" s="1180"/>
      <c r="AO36" s="341">
        <v>122217</v>
      </c>
      <c r="AP36" s="341">
        <v>2700</v>
      </c>
      <c r="AQ36" s="342">
        <v>2401</v>
      </c>
      <c r="AR36" s="343">
        <v>12.5</v>
      </c>
    </row>
    <row r="37" spans="1:46" ht="13.5" customHeight="1" x14ac:dyDescent="0.15">
      <c r="A37" s="296"/>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1178" t="s">
        <v>546</v>
      </c>
      <c r="AL37" s="1179"/>
      <c r="AM37" s="1179"/>
      <c r="AN37" s="1180"/>
      <c r="AO37" s="341">
        <v>11258</v>
      </c>
      <c r="AP37" s="341">
        <v>249</v>
      </c>
      <c r="AQ37" s="342">
        <v>732</v>
      </c>
      <c r="AR37" s="343">
        <v>-66</v>
      </c>
    </row>
    <row r="38" spans="1:46" ht="27" customHeight="1" x14ac:dyDescent="0.15">
      <c r="A38" s="296"/>
      <c r="B38" s="292"/>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c r="AB38" s="292"/>
      <c r="AC38" s="292"/>
      <c r="AD38" s="292"/>
      <c r="AE38" s="292"/>
      <c r="AF38" s="292"/>
      <c r="AG38" s="292"/>
      <c r="AH38" s="292"/>
      <c r="AI38" s="292"/>
      <c r="AJ38" s="292"/>
      <c r="AK38" s="1181" t="s">
        <v>547</v>
      </c>
      <c r="AL38" s="1182"/>
      <c r="AM38" s="1182"/>
      <c r="AN38" s="1183"/>
      <c r="AO38" s="344">
        <v>109</v>
      </c>
      <c r="AP38" s="344">
        <v>2</v>
      </c>
      <c r="AQ38" s="345">
        <v>5</v>
      </c>
      <c r="AR38" s="333">
        <v>-60</v>
      </c>
      <c r="AS38" s="340"/>
    </row>
    <row r="39" spans="1:46" x14ac:dyDescent="0.15">
      <c r="A39" s="296"/>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1181" t="s">
        <v>548</v>
      </c>
      <c r="AL39" s="1182"/>
      <c r="AM39" s="1182"/>
      <c r="AN39" s="1183"/>
      <c r="AO39" s="341">
        <v>-10460</v>
      </c>
      <c r="AP39" s="341">
        <v>-231</v>
      </c>
      <c r="AQ39" s="342">
        <v>-3806</v>
      </c>
      <c r="AR39" s="343">
        <v>-93.9</v>
      </c>
      <c r="AS39" s="340"/>
    </row>
    <row r="40" spans="1:46" ht="27" customHeight="1" x14ac:dyDescent="0.15">
      <c r="A40" s="296"/>
      <c r="B40" s="292"/>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1178" t="s">
        <v>549</v>
      </c>
      <c r="AL40" s="1179"/>
      <c r="AM40" s="1179"/>
      <c r="AN40" s="1180"/>
      <c r="AO40" s="341">
        <v>-3757091</v>
      </c>
      <c r="AP40" s="341">
        <v>-83008</v>
      </c>
      <c r="AQ40" s="342">
        <v>-59049</v>
      </c>
      <c r="AR40" s="343">
        <v>40.6</v>
      </c>
      <c r="AS40" s="340"/>
    </row>
    <row r="41" spans="1:46" x14ac:dyDescent="0.15">
      <c r="A41" s="296"/>
      <c r="B41" s="292"/>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1184" t="s">
        <v>304</v>
      </c>
      <c r="AL41" s="1185"/>
      <c r="AM41" s="1185"/>
      <c r="AN41" s="1186"/>
      <c r="AO41" s="341">
        <v>-583879</v>
      </c>
      <c r="AP41" s="341">
        <v>-12900</v>
      </c>
      <c r="AQ41" s="342">
        <v>25740</v>
      </c>
      <c r="AR41" s="343">
        <v>-150.1</v>
      </c>
      <c r="AS41" s="340"/>
    </row>
    <row r="42" spans="1:46" x14ac:dyDescent="0.15">
      <c r="A42" s="296"/>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346" t="s">
        <v>550</v>
      </c>
      <c r="AL42" s="292"/>
      <c r="AM42" s="292"/>
      <c r="AN42" s="292"/>
      <c r="AO42" s="292"/>
      <c r="AP42" s="292"/>
      <c r="AQ42" s="317"/>
      <c r="AR42" s="317"/>
      <c r="AS42" s="340"/>
    </row>
    <row r="43" spans="1:46" x14ac:dyDescent="0.15">
      <c r="A43" s="296"/>
      <c r="B43" s="292"/>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347"/>
      <c r="AQ43" s="317"/>
      <c r="AR43" s="292"/>
      <c r="AS43" s="340"/>
    </row>
    <row r="44" spans="1:46" x14ac:dyDescent="0.15">
      <c r="A44" s="296"/>
      <c r="B44" s="292"/>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c r="AF44" s="292"/>
      <c r="AG44" s="292"/>
      <c r="AH44" s="292"/>
      <c r="AI44" s="292"/>
      <c r="AJ44" s="292"/>
      <c r="AK44" s="292"/>
      <c r="AL44" s="292"/>
      <c r="AM44" s="292"/>
      <c r="AN44" s="292"/>
      <c r="AO44" s="292"/>
      <c r="AP44" s="292"/>
      <c r="AQ44" s="317"/>
      <c r="AR44" s="292"/>
    </row>
    <row r="45" spans="1:46" x14ac:dyDescent="0.15">
      <c r="A45" s="294"/>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348"/>
      <c r="AR45" s="294"/>
      <c r="AS45" s="294"/>
      <c r="AT45" s="292"/>
    </row>
    <row r="46" spans="1:46" x14ac:dyDescent="0.15">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2"/>
    </row>
    <row r="47" spans="1:46" ht="17.25" customHeight="1" x14ac:dyDescent="0.15">
      <c r="A47" s="350" t="s">
        <v>551</v>
      </c>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row>
    <row r="48" spans="1:46" x14ac:dyDescent="0.15">
      <c r="A48" s="296"/>
      <c r="B48" s="292"/>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351" t="s">
        <v>552</v>
      </c>
      <c r="AL48" s="351"/>
      <c r="AM48" s="351"/>
      <c r="AN48" s="351"/>
      <c r="AO48" s="351"/>
      <c r="AP48" s="351"/>
      <c r="AQ48" s="352"/>
      <c r="AR48" s="351"/>
    </row>
    <row r="49" spans="1:44" ht="13.5" customHeight="1" x14ac:dyDescent="0.15">
      <c r="A49" s="296"/>
      <c r="B49" s="292"/>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353"/>
      <c r="AL49" s="354"/>
      <c r="AM49" s="1171" t="s">
        <v>518</v>
      </c>
      <c r="AN49" s="1173" t="s">
        <v>553</v>
      </c>
      <c r="AO49" s="1174"/>
      <c r="AP49" s="1174"/>
      <c r="AQ49" s="1174"/>
      <c r="AR49" s="1175"/>
    </row>
    <row r="50" spans="1:44" x14ac:dyDescent="0.15">
      <c r="A50" s="296"/>
      <c r="B50" s="292"/>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355"/>
      <c r="AL50" s="356"/>
      <c r="AM50" s="1172"/>
      <c r="AN50" s="357" t="s">
        <v>554</v>
      </c>
      <c r="AO50" s="358" t="s">
        <v>555</v>
      </c>
      <c r="AP50" s="359" t="s">
        <v>556</v>
      </c>
      <c r="AQ50" s="360" t="s">
        <v>557</v>
      </c>
      <c r="AR50" s="361" t="s">
        <v>558</v>
      </c>
    </row>
    <row r="51" spans="1:44" x14ac:dyDescent="0.15">
      <c r="A51" s="296"/>
      <c r="B51" s="292"/>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353" t="s">
        <v>559</v>
      </c>
      <c r="AL51" s="354"/>
      <c r="AM51" s="362">
        <v>4184627</v>
      </c>
      <c r="AN51" s="363">
        <v>85798</v>
      </c>
      <c r="AO51" s="364">
        <v>-8</v>
      </c>
      <c r="AP51" s="365">
        <v>87974</v>
      </c>
      <c r="AQ51" s="366">
        <v>33.299999999999997</v>
      </c>
      <c r="AR51" s="367">
        <v>-41.3</v>
      </c>
    </row>
    <row r="52" spans="1:44" x14ac:dyDescent="0.15">
      <c r="A52" s="296"/>
      <c r="B52" s="292"/>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c r="AF52" s="292"/>
      <c r="AG52" s="292"/>
      <c r="AH52" s="292"/>
      <c r="AI52" s="292"/>
      <c r="AJ52" s="292"/>
      <c r="AK52" s="368"/>
      <c r="AL52" s="369" t="s">
        <v>560</v>
      </c>
      <c r="AM52" s="370">
        <v>2998877</v>
      </c>
      <c r="AN52" s="371">
        <v>61486</v>
      </c>
      <c r="AO52" s="372">
        <v>16.600000000000001</v>
      </c>
      <c r="AP52" s="373">
        <v>48183</v>
      </c>
      <c r="AQ52" s="374">
        <v>32.1</v>
      </c>
      <c r="AR52" s="375">
        <v>-15.5</v>
      </c>
    </row>
    <row r="53" spans="1:44" x14ac:dyDescent="0.15">
      <c r="A53" s="296"/>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353" t="s">
        <v>561</v>
      </c>
      <c r="AL53" s="354"/>
      <c r="AM53" s="362">
        <v>3857633</v>
      </c>
      <c r="AN53" s="363">
        <v>80329</v>
      </c>
      <c r="AO53" s="364">
        <v>-6.4</v>
      </c>
      <c r="AP53" s="365">
        <v>83280</v>
      </c>
      <c r="AQ53" s="366">
        <v>-5.3</v>
      </c>
      <c r="AR53" s="367">
        <v>-1.1000000000000001</v>
      </c>
    </row>
    <row r="54" spans="1:44" x14ac:dyDescent="0.15">
      <c r="A54" s="296"/>
      <c r="B54" s="292"/>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368"/>
      <c r="AL54" s="369" t="s">
        <v>560</v>
      </c>
      <c r="AM54" s="370">
        <v>2965479</v>
      </c>
      <c r="AN54" s="371">
        <v>61751</v>
      </c>
      <c r="AO54" s="372">
        <v>0.4</v>
      </c>
      <c r="AP54" s="373">
        <v>43123</v>
      </c>
      <c r="AQ54" s="374">
        <v>-10.5</v>
      </c>
      <c r="AR54" s="375">
        <v>10.9</v>
      </c>
    </row>
    <row r="55" spans="1:44" x14ac:dyDescent="0.15">
      <c r="A55" s="296"/>
      <c r="B55" s="292"/>
      <c r="C55" s="292"/>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353" t="s">
        <v>562</v>
      </c>
      <c r="AL55" s="354"/>
      <c r="AM55" s="362">
        <v>5254895</v>
      </c>
      <c r="AN55" s="363">
        <v>111640</v>
      </c>
      <c r="AO55" s="364">
        <v>39</v>
      </c>
      <c r="AP55" s="365">
        <v>88968</v>
      </c>
      <c r="AQ55" s="366">
        <v>6.8</v>
      </c>
      <c r="AR55" s="367">
        <v>32.200000000000003</v>
      </c>
    </row>
    <row r="56" spans="1:44" x14ac:dyDescent="0.15">
      <c r="A56" s="296"/>
      <c r="B56" s="292"/>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368"/>
      <c r="AL56" s="369" t="s">
        <v>560</v>
      </c>
      <c r="AM56" s="370">
        <v>3648783</v>
      </c>
      <c r="AN56" s="371">
        <v>77518</v>
      </c>
      <c r="AO56" s="372">
        <v>25.5</v>
      </c>
      <c r="AP56" s="373">
        <v>45482</v>
      </c>
      <c r="AQ56" s="374">
        <v>5.5</v>
      </c>
      <c r="AR56" s="375">
        <v>20</v>
      </c>
    </row>
    <row r="57" spans="1:44" x14ac:dyDescent="0.15">
      <c r="A57" s="296"/>
      <c r="B57" s="292"/>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353" t="s">
        <v>563</v>
      </c>
      <c r="AL57" s="354"/>
      <c r="AM57" s="362">
        <v>4462980</v>
      </c>
      <c r="AN57" s="363">
        <v>96742</v>
      </c>
      <c r="AO57" s="364">
        <v>-13.3</v>
      </c>
      <c r="AP57" s="365">
        <v>85173</v>
      </c>
      <c r="AQ57" s="366">
        <v>-4.3</v>
      </c>
      <c r="AR57" s="367">
        <v>-9</v>
      </c>
    </row>
    <row r="58" spans="1:44" x14ac:dyDescent="0.15">
      <c r="A58" s="296"/>
      <c r="B58" s="292"/>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368"/>
      <c r="AL58" s="369" t="s">
        <v>560</v>
      </c>
      <c r="AM58" s="370">
        <v>3286488</v>
      </c>
      <c r="AN58" s="371">
        <v>71239</v>
      </c>
      <c r="AO58" s="372">
        <v>-8.1</v>
      </c>
      <c r="AP58" s="373">
        <v>43913</v>
      </c>
      <c r="AQ58" s="374">
        <v>-3.4</v>
      </c>
      <c r="AR58" s="375">
        <v>-4.7</v>
      </c>
    </row>
    <row r="59" spans="1:44" x14ac:dyDescent="0.15">
      <c r="A59" s="296"/>
      <c r="B59" s="292"/>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353" t="s">
        <v>564</v>
      </c>
      <c r="AL59" s="354"/>
      <c r="AM59" s="362">
        <v>7029582</v>
      </c>
      <c r="AN59" s="363">
        <v>155309</v>
      </c>
      <c r="AO59" s="364">
        <v>60.5</v>
      </c>
      <c r="AP59" s="365">
        <v>94081</v>
      </c>
      <c r="AQ59" s="366">
        <v>10.5</v>
      </c>
      <c r="AR59" s="367">
        <v>50</v>
      </c>
    </row>
    <row r="60" spans="1:44" x14ac:dyDescent="0.15">
      <c r="A60" s="296"/>
      <c r="B60" s="292"/>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2"/>
      <c r="AJ60" s="292"/>
      <c r="AK60" s="368"/>
      <c r="AL60" s="369" t="s">
        <v>560</v>
      </c>
      <c r="AM60" s="370">
        <v>4457750</v>
      </c>
      <c r="AN60" s="371">
        <v>98488</v>
      </c>
      <c r="AO60" s="372">
        <v>38.299999999999997</v>
      </c>
      <c r="AP60" s="373">
        <v>48949</v>
      </c>
      <c r="AQ60" s="374">
        <v>11.5</v>
      </c>
      <c r="AR60" s="375">
        <v>26.8</v>
      </c>
    </row>
    <row r="61" spans="1:44" x14ac:dyDescent="0.15">
      <c r="A61" s="296"/>
      <c r="B61" s="292"/>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A61" s="292"/>
      <c r="AB61" s="292"/>
      <c r="AC61" s="292"/>
      <c r="AD61" s="292"/>
      <c r="AE61" s="292"/>
      <c r="AF61" s="292"/>
      <c r="AG61" s="292"/>
      <c r="AH61" s="292"/>
      <c r="AI61" s="292"/>
      <c r="AJ61" s="292"/>
      <c r="AK61" s="353" t="s">
        <v>565</v>
      </c>
      <c r="AL61" s="376"/>
      <c r="AM61" s="377">
        <v>4957943</v>
      </c>
      <c r="AN61" s="378">
        <v>105964</v>
      </c>
      <c r="AO61" s="379">
        <v>14.4</v>
      </c>
      <c r="AP61" s="380">
        <v>87895</v>
      </c>
      <c r="AQ61" s="381">
        <v>8.1999999999999993</v>
      </c>
      <c r="AR61" s="367">
        <v>6.2</v>
      </c>
    </row>
    <row r="62" spans="1:44" x14ac:dyDescent="0.15">
      <c r="A62" s="296"/>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368"/>
      <c r="AL62" s="369" t="s">
        <v>560</v>
      </c>
      <c r="AM62" s="370">
        <v>3471475</v>
      </c>
      <c r="AN62" s="371">
        <v>74096</v>
      </c>
      <c r="AO62" s="372">
        <v>14.5</v>
      </c>
      <c r="AP62" s="373">
        <v>45930</v>
      </c>
      <c r="AQ62" s="374">
        <v>7</v>
      </c>
      <c r="AR62" s="375">
        <v>7.5</v>
      </c>
    </row>
    <row r="63" spans="1:44" x14ac:dyDescent="0.15">
      <c r="A63" s="296"/>
      <c r="B63" s="292"/>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row>
    <row r="64" spans="1:44" x14ac:dyDescent="0.15">
      <c r="A64" s="296"/>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c r="AP64" s="292"/>
      <c r="AQ64" s="292"/>
      <c r="AR64" s="292"/>
    </row>
    <row r="65" spans="1:46" x14ac:dyDescent="0.15">
      <c r="A65" s="296"/>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c r="AP65" s="292"/>
      <c r="AQ65" s="292"/>
      <c r="AR65" s="292"/>
    </row>
    <row r="66" spans="1:46" x14ac:dyDescent="0.15">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x14ac:dyDescent="0.15">
      <c r="AK67" s="292"/>
      <c r="AL67" s="292"/>
      <c r="AM67" s="292"/>
      <c r="AN67" s="292"/>
      <c r="AO67" s="292"/>
      <c r="AP67" s="292"/>
      <c r="AQ67" s="292"/>
      <c r="AR67" s="292"/>
      <c r="AS67" s="292"/>
      <c r="AT67" s="292"/>
    </row>
    <row r="68" spans="1:46" ht="13.5" hidden="1" customHeight="1" x14ac:dyDescent="0.15">
      <c r="AK68" s="292"/>
      <c r="AL68" s="292"/>
      <c r="AM68" s="292"/>
      <c r="AN68" s="292"/>
      <c r="AO68" s="292"/>
      <c r="AP68" s="292"/>
      <c r="AQ68" s="292"/>
      <c r="AR68" s="292"/>
    </row>
    <row r="69" spans="1:46" ht="13.5" hidden="1" customHeight="1" x14ac:dyDescent="0.15">
      <c r="AK69" s="292"/>
      <c r="AL69" s="292"/>
      <c r="AM69" s="292"/>
      <c r="AN69" s="292"/>
      <c r="AO69" s="292"/>
      <c r="AP69" s="292"/>
      <c r="AQ69" s="292"/>
      <c r="AR69" s="292"/>
    </row>
    <row r="70" spans="1:46" hidden="1" x14ac:dyDescent="0.15">
      <c r="AK70" s="292"/>
      <c r="AL70" s="292"/>
      <c r="AM70" s="292"/>
      <c r="AN70" s="292"/>
      <c r="AO70" s="292"/>
      <c r="AP70" s="292"/>
      <c r="AQ70" s="292"/>
      <c r="AR70" s="292"/>
    </row>
    <row r="71" spans="1:46" hidden="1" x14ac:dyDescent="0.15">
      <c r="AK71" s="292"/>
      <c r="AL71" s="292"/>
      <c r="AM71" s="292"/>
      <c r="AN71" s="292"/>
      <c r="AO71" s="292"/>
      <c r="AP71" s="292"/>
      <c r="AQ71" s="292"/>
      <c r="AR71" s="292"/>
    </row>
    <row r="72" spans="1:46" hidden="1" x14ac:dyDescent="0.15">
      <c r="AK72" s="292"/>
      <c r="AL72" s="292"/>
      <c r="AM72" s="292"/>
      <c r="AN72" s="292"/>
      <c r="AO72" s="292"/>
      <c r="AP72" s="292"/>
      <c r="AQ72" s="292"/>
      <c r="AR72" s="292"/>
    </row>
    <row r="73" spans="1:46" hidden="1" x14ac:dyDescent="0.15">
      <c r="AK73" s="292"/>
      <c r="AL73" s="292"/>
      <c r="AM73" s="292"/>
      <c r="AN73" s="292"/>
      <c r="AO73" s="292"/>
      <c r="AP73" s="292"/>
      <c r="AQ73" s="292"/>
      <c r="AR73" s="292"/>
    </row>
    <row r="74" spans="1:46" hidden="1" x14ac:dyDescent="0.15"/>
  </sheetData>
  <sheetProtection algorithmName="SHA-512" hashValue="DYSfagljjutISY5/ACuP4rWwi6bOhnFLKRHy9RtvWaL0lLqs6qa87gSGPoZY2KHUz3wCKht/ZxwQcVbPXIaYVA==" saltValue="5zmQ74HjKsO7IfaXlwk8l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0" customWidth="1"/>
    <col min="126" max="16384" width="9" style="289" hidden="1"/>
  </cols>
  <sheetData>
    <row r="1" spans="2:125"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2:125" x14ac:dyDescent="0.15">
      <c r="B2" s="289"/>
      <c r="DG2" s="289"/>
    </row>
    <row r="3" spans="2:125" x14ac:dyDescent="0.15">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H3" s="289"/>
      <c r="DI3" s="289"/>
      <c r="DJ3" s="289"/>
      <c r="DK3" s="289"/>
      <c r="DL3" s="289"/>
      <c r="DM3" s="289"/>
      <c r="DN3" s="289"/>
      <c r="DO3" s="289"/>
      <c r="DP3" s="289"/>
      <c r="DQ3" s="289"/>
      <c r="DR3" s="289"/>
      <c r="DS3" s="289"/>
      <c r="DT3" s="289"/>
      <c r="DU3" s="289"/>
    </row>
    <row r="4" spans="2:125" x14ac:dyDescent="0.15"/>
    <row r="5" spans="2:125" x14ac:dyDescent="0.15"/>
    <row r="6" spans="2:125" x14ac:dyDescent="0.15"/>
    <row r="7" spans="2:125" x14ac:dyDescent="0.15"/>
    <row r="8" spans="2:125" x14ac:dyDescent="0.15"/>
    <row r="9" spans="2:125" x14ac:dyDescent="0.15">
      <c r="DU9" s="28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9"/>
    </row>
    <row r="18" spans="125:125" x14ac:dyDescent="0.15"/>
    <row r="19" spans="125:125" x14ac:dyDescent="0.15"/>
    <row r="20" spans="125:125" x14ac:dyDescent="0.15">
      <c r="DU20" s="289"/>
    </row>
    <row r="21" spans="125:125" x14ac:dyDescent="0.15">
      <c r="DU21" s="28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9"/>
    </row>
    <row r="29" spans="125:125" x14ac:dyDescent="0.15"/>
    <row r="30" spans="125:125" x14ac:dyDescent="0.15"/>
    <row r="31" spans="125:125" x14ac:dyDescent="0.15"/>
    <row r="32" spans="125:125" x14ac:dyDescent="0.15"/>
    <row r="33" spans="2:125" x14ac:dyDescent="0.15">
      <c r="B33" s="289"/>
      <c r="G33" s="289"/>
      <c r="I33" s="289"/>
    </row>
    <row r="34" spans="2:125" x14ac:dyDescent="0.15">
      <c r="C34" s="289"/>
      <c r="P34" s="289"/>
      <c r="DE34" s="289"/>
      <c r="DH34" s="289"/>
    </row>
    <row r="35" spans="2:125" x14ac:dyDescent="0.15">
      <c r="D35" s="289"/>
      <c r="E35" s="289"/>
      <c r="DG35" s="289"/>
      <c r="DJ35" s="289"/>
      <c r="DP35" s="289"/>
      <c r="DQ35" s="289"/>
      <c r="DR35" s="289"/>
      <c r="DS35" s="289"/>
      <c r="DT35" s="289"/>
      <c r="DU35" s="289"/>
    </row>
    <row r="36" spans="2:125" x14ac:dyDescent="0.15">
      <c r="F36" s="289"/>
      <c r="H36" s="289"/>
      <c r="J36" s="289"/>
      <c r="K36" s="289"/>
      <c r="L36" s="289"/>
      <c r="M36" s="289"/>
      <c r="N36" s="289"/>
      <c r="O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89"/>
      <c r="BM36" s="289"/>
      <c r="BN36" s="289"/>
      <c r="BO36" s="289"/>
      <c r="BP36" s="289"/>
      <c r="BQ36" s="289"/>
      <c r="BR36" s="289"/>
      <c r="BS36" s="289"/>
      <c r="BT36" s="289"/>
      <c r="BU36" s="289"/>
      <c r="BV36" s="289"/>
      <c r="BW36" s="289"/>
      <c r="BX36" s="289"/>
      <c r="BY36" s="289"/>
      <c r="BZ36" s="289"/>
      <c r="CA36" s="289"/>
      <c r="CB36" s="289"/>
      <c r="CC36" s="289"/>
      <c r="CD36" s="289"/>
      <c r="CE36" s="289"/>
      <c r="CF36" s="289"/>
      <c r="CG36" s="289"/>
      <c r="CH36" s="289"/>
      <c r="CI36" s="289"/>
      <c r="CJ36" s="289"/>
      <c r="CK36" s="289"/>
      <c r="CL36" s="289"/>
      <c r="CM36" s="289"/>
      <c r="CN36" s="289"/>
      <c r="CO36" s="289"/>
      <c r="CP36" s="289"/>
      <c r="CQ36" s="289"/>
      <c r="CR36" s="289"/>
      <c r="CS36" s="289"/>
      <c r="CT36" s="289"/>
      <c r="CU36" s="289"/>
      <c r="CV36" s="289"/>
      <c r="CW36" s="289"/>
      <c r="CX36" s="289"/>
      <c r="CY36" s="289"/>
      <c r="CZ36" s="289"/>
      <c r="DA36" s="289"/>
      <c r="DB36" s="289"/>
      <c r="DC36" s="289"/>
      <c r="DD36" s="289"/>
      <c r="DF36" s="289"/>
      <c r="DI36" s="289"/>
      <c r="DK36" s="289"/>
      <c r="DL36" s="289"/>
      <c r="DM36" s="289"/>
      <c r="DN36" s="289"/>
      <c r="DO36" s="289"/>
      <c r="DP36" s="289"/>
      <c r="DQ36" s="289"/>
      <c r="DR36" s="289"/>
      <c r="DS36" s="289"/>
      <c r="DT36" s="289"/>
      <c r="DU36" s="289"/>
    </row>
    <row r="37" spans="2:125" x14ac:dyDescent="0.15">
      <c r="DU37" s="289"/>
    </row>
    <row r="38" spans="2:125" x14ac:dyDescent="0.15">
      <c r="DT38" s="289"/>
      <c r="DU38" s="289"/>
    </row>
    <row r="39" spans="2:125" x14ac:dyDescent="0.15"/>
    <row r="40" spans="2:125" x14ac:dyDescent="0.15">
      <c r="DH40" s="289"/>
    </row>
    <row r="41" spans="2:125" x14ac:dyDescent="0.15">
      <c r="DE41" s="289"/>
    </row>
    <row r="42" spans="2:125" x14ac:dyDescent="0.15">
      <c r="DG42" s="289"/>
      <c r="DJ42" s="289"/>
    </row>
    <row r="43" spans="2:125" x14ac:dyDescent="0.15">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F43" s="289"/>
      <c r="DI43" s="289"/>
      <c r="DK43" s="289"/>
      <c r="DL43" s="289"/>
      <c r="DM43" s="289"/>
      <c r="DN43" s="289"/>
      <c r="DO43" s="289"/>
      <c r="DP43" s="289"/>
      <c r="DQ43" s="289"/>
      <c r="DR43" s="289"/>
      <c r="DS43" s="289"/>
      <c r="DT43" s="289"/>
      <c r="DU43" s="289"/>
    </row>
    <row r="44" spans="2:125" x14ac:dyDescent="0.15">
      <c r="DU44" s="289"/>
    </row>
    <row r="45" spans="2:125" x14ac:dyDescent="0.15"/>
    <row r="46" spans="2:125" x14ac:dyDescent="0.15"/>
    <row r="47" spans="2:125" x14ac:dyDescent="0.15"/>
    <row r="48" spans="2:125" x14ac:dyDescent="0.15">
      <c r="DT48" s="289"/>
      <c r="DU48" s="289"/>
    </row>
    <row r="49" spans="120:125" x14ac:dyDescent="0.15">
      <c r="DU49" s="289"/>
    </row>
    <row r="50" spans="120:125" x14ac:dyDescent="0.15">
      <c r="DU50" s="289"/>
    </row>
    <row r="51" spans="120:125" x14ac:dyDescent="0.15">
      <c r="DP51" s="289"/>
      <c r="DQ51" s="289"/>
      <c r="DR51" s="289"/>
      <c r="DS51" s="289"/>
      <c r="DT51" s="289"/>
      <c r="DU51" s="289"/>
    </row>
    <row r="52" spans="120:125" x14ac:dyDescent="0.15"/>
    <row r="53" spans="120:125" x14ac:dyDescent="0.15"/>
    <row r="54" spans="120:125" x14ac:dyDescent="0.15">
      <c r="DU54" s="289"/>
    </row>
    <row r="55" spans="120:125" x14ac:dyDescent="0.15"/>
    <row r="56" spans="120:125" x14ac:dyDescent="0.15"/>
    <row r="57" spans="120:125" x14ac:dyDescent="0.15"/>
    <row r="58" spans="120:125" x14ac:dyDescent="0.15">
      <c r="DU58" s="289"/>
    </row>
    <row r="59" spans="120:125" x14ac:dyDescent="0.15"/>
    <row r="60" spans="120:125" x14ac:dyDescent="0.15"/>
    <row r="61" spans="120:125" x14ac:dyDescent="0.15"/>
    <row r="62" spans="120:125" x14ac:dyDescent="0.15"/>
    <row r="63" spans="120:125" x14ac:dyDescent="0.15">
      <c r="DU63" s="289"/>
    </row>
    <row r="64" spans="120:125" x14ac:dyDescent="0.15">
      <c r="DT64" s="289"/>
      <c r="DU64" s="289"/>
    </row>
    <row r="65" spans="123:125" x14ac:dyDescent="0.15"/>
    <row r="66" spans="123:125" x14ac:dyDescent="0.15"/>
    <row r="67" spans="123:125" x14ac:dyDescent="0.15"/>
    <row r="68" spans="123:125" x14ac:dyDescent="0.15"/>
    <row r="69" spans="123:125" x14ac:dyDescent="0.15">
      <c r="DS69" s="289"/>
      <c r="DT69" s="289"/>
      <c r="DU69" s="28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9"/>
    </row>
    <row r="83" spans="116:125" x14ac:dyDescent="0.15">
      <c r="DM83" s="289"/>
      <c r="DN83" s="289"/>
      <c r="DO83" s="289"/>
      <c r="DP83" s="289"/>
      <c r="DQ83" s="289"/>
      <c r="DR83" s="289"/>
      <c r="DS83" s="289"/>
      <c r="DT83" s="289"/>
      <c r="DU83" s="289"/>
    </row>
    <row r="84" spans="116:125" x14ac:dyDescent="0.15"/>
    <row r="85" spans="116:125" x14ac:dyDescent="0.15"/>
    <row r="86" spans="116:125" x14ac:dyDescent="0.15"/>
    <row r="87" spans="116:125" x14ac:dyDescent="0.15"/>
    <row r="88" spans="116:125" x14ac:dyDescent="0.15">
      <c r="DU88" s="28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9"/>
      <c r="DT94" s="289"/>
      <c r="DU94" s="289"/>
    </row>
    <row r="95" spans="116:125" ht="13.5" customHeight="1" x14ac:dyDescent="0.15">
      <c r="DU95" s="28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9"/>
    </row>
    <row r="102" spans="124:125" ht="13.5" customHeight="1" x14ac:dyDescent="0.15"/>
    <row r="103" spans="124:125" ht="13.5" customHeight="1" x14ac:dyDescent="0.15"/>
    <row r="104" spans="124:125" ht="13.5" customHeight="1" x14ac:dyDescent="0.15">
      <c r="DT104" s="289"/>
      <c r="DU104" s="28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567</v>
      </c>
    </row>
    <row r="120" spans="125:125" ht="13.5" hidden="1" customHeight="1" x14ac:dyDescent="0.15"/>
    <row r="121" spans="125:125" ht="13.5" hidden="1" customHeight="1" x14ac:dyDescent="0.15">
      <c r="DU121" s="289"/>
    </row>
  </sheetData>
  <sheetProtection algorithmName="SHA-512" hashValue="2urPW+xTbV7kO3ItmqnThRFkGRuomnC8woWKFnMuWtPSEzprVWr44nfTXlZIymv+iu5zsMs2hEsbSz8Mfe89SQ==" saltValue="XMXORPwBLhuQY9km9rGpY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0" customWidth="1"/>
    <col min="126" max="142" width="0" style="289" hidden="1" customWidth="1"/>
    <col min="143" max="16384" width="9" style="289" hidden="1"/>
  </cols>
  <sheetData>
    <row r="1" spans="1:125"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1:125" x14ac:dyDescent="0.15">
      <c r="B2" s="289"/>
      <c r="T2" s="289"/>
    </row>
    <row r="3" spans="1:125"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G3" s="289"/>
      <c r="DH3" s="289"/>
      <c r="DI3" s="289"/>
      <c r="DJ3" s="289"/>
      <c r="DK3" s="289"/>
      <c r="DL3" s="289"/>
      <c r="DM3" s="289"/>
      <c r="DN3" s="289"/>
      <c r="DO3" s="289"/>
      <c r="DP3" s="289"/>
      <c r="DQ3" s="289"/>
      <c r="DR3" s="289"/>
      <c r="DS3" s="289"/>
      <c r="DT3" s="289"/>
      <c r="DU3" s="28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9"/>
      <c r="G33" s="289"/>
      <c r="I33" s="289"/>
    </row>
    <row r="34" spans="2:125" x14ac:dyDescent="0.15">
      <c r="C34" s="289"/>
      <c r="P34" s="289"/>
      <c r="R34" s="289"/>
      <c r="U34" s="289"/>
    </row>
    <row r="35" spans="2:125" x14ac:dyDescent="0.15">
      <c r="D35" s="289"/>
      <c r="E35" s="289"/>
      <c r="T35" s="289"/>
      <c r="W35" s="289"/>
      <c r="X35" s="289"/>
      <c r="Y35" s="289"/>
      <c r="Z35" s="289"/>
      <c r="AA35" s="289"/>
      <c r="AB35" s="289"/>
      <c r="AC35" s="289"/>
      <c r="AD35" s="289"/>
      <c r="AE35" s="289"/>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89"/>
      <c r="BF35" s="289"/>
      <c r="BG35" s="289"/>
      <c r="BH35" s="289"/>
      <c r="BI35" s="289"/>
      <c r="BJ35" s="289"/>
      <c r="BK35" s="289"/>
      <c r="BL35" s="289"/>
      <c r="BM35" s="289"/>
      <c r="BN35" s="289"/>
      <c r="BO35" s="289"/>
      <c r="BP35" s="289"/>
      <c r="BQ35" s="289"/>
      <c r="BR35" s="289"/>
      <c r="BS35" s="289"/>
      <c r="BT35" s="289"/>
      <c r="BU35" s="289"/>
      <c r="BV35" s="289"/>
      <c r="BW35" s="289"/>
      <c r="BX35" s="289"/>
      <c r="BY35" s="289"/>
      <c r="BZ35" s="289"/>
      <c r="CA35" s="289"/>
      <c r="CB35" s="289"/>
      <c r="CC35" s="289"/>
      <c r="CD35" s="289"/>
      <c r="CE35" s="289"/>
      <c r="CF35" s="289"/>
      <c r="CG35" s="289"/>
      <c r="CH35" s="289"/>
      <c r="CI35" s="289"/>
      <c r="CJ35" s="289"/>
      <c r="CK35" s="289"/>
      <c r="CL35" s="289"/>
      <c r="CM35" s="289"/>
      <c r="CN35" s="289"/>
      <c r="CO35" s="289"/>
      <c r="CP35" s="289"/>
      <c r="CQ35" s="289"/>
      <c r="CR35" s="289"/>
      <c r="CS35" s="289"/>
      <c r="CT35" s="289"/>
      <c r="CU35" s="289"/>
      <c r="CV35" s="289"/>
      <c r="CW35" s="289"/>
      <c r="CX35" s="289"/>
      <c r="CY35" s="289"/>
      <c r="CZ35" s="289"/>
      <c r="DA35" s="289"/>
      <c r="DB35" s="289"/>
      <c r="DC35" s="289"/>
      <c r="DD35" s="289"/>
      <c r="DE35" s="289"/>
      <c r="DF35" s="289"/>
      <c r="DG35" s="289"/>
      <c r="DH35" s="289"/>
      <c r="DI35" s="289"/>
      <c r="DJ35" s="289"/>
      <c r="DK35" s="289"/>
      <c r="DL35" s="289"/>
      <c r="DM35" s="289"/>
      <c r="DN35" s="289"/>
      <c r="DO35" s="289"/>
      <c r="DP35" s="289"/>
      <c r="DQ35" s="289"/>
      <c r="DR35" s="289"/>
      <c r="DS35" s="289"/>
      <c r="DT35" s="289"/>
      <c r="DU35" s="289"/>
    </row>
    <row r="36" spans="2:125" x14ac:dyDescent="0.15">
      <c r="F36" s="289"/>
      <c r="H36" s="289"/>
      <c r="J36" s="289"/>
      <c r="K36" s="289"/>
      <c r="L36" s="289"/>
      <c r="M36" s="289"/>
      <c r="N36" s="289"/>
      <c r="O36" s="289"/>
      <c r="Q36" s="289"/>
      <c r="S36" s="289"/>
      <c r="V36" s="289"/>
    </row>
    <row r="37" spans="2:125" x14ac:dyDescent="0.15"/>
    <row r="38" spans="2:125" x14ac:dyDescent="0.15"/>
    <row r="39" spans="2:125" x14ac:dyDescent="0.15"/>
    <row r="40" spans="2:125" x14ac:dyDescent="0.15">
      <c r="U40" s="289"/>
    </row>
    <row r="41" spans="2:125" x14ac:dyDescent="0.15">
      <c r="R41" s="289"/>
    </row>
    <row r="42" spans="2:125" x14ac:dyDescent="0.15">
      <c r="T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89"/>
      <c r="BA42" s="289"/>
      <c r="BB42" s="289"/>
      <c r="BC42" s="289"/>
      <c r="BD42" s="289"/>
      <c r="BE42" s="289"/>
      <c r="BF42" s="289"/>
      <c r="BG42" s="289"/>
      <c r="BH42" s="289"/>
      <c r="BI42" s="289"/>
      <c r="BJ42" s="289"/>
      <c r="BK42" s="289"/>
      <c r="BL42" s="289"/>
      <c r="BM42" s="289"/>
      <c r="BN42" s="289"/>
      <c r="BO42" s="289"/>
      <c r="BP42" s="289"/>
      <c r="BQ42" s="289"/>
      <c r="BR42" s="289"/>
      <c r="BS42" s="289"/>
      <c r="BT42" s="289"/>
      <c r="BU42" s="289"/>
      <c r="BV42" s="289"/>
      <c r="BW42" s="289"/>
      <c r="BX42" s="289"/>
      <c r="BY42" s="289"/>
      <c r="BZ42" s="289"/>
      <c r="CA42" s="289"/>
      <c r="CB42" s="289"/>
      <c r="CC42" s="289"/>
      <c r="CD42" s="289"/>
      <c r="CE42" s="289"/>
      <c r="CF42" s="289"/>
      <c r="CG42" s="289"/>
      <c r="CH42" s="289"/>
      <c r="CI42" s="289"/>
      <c r="CJ42" s="289"/>
      <c r="CK42" s="289"/>
      <c r="CL42" s="289"/>
      <c r="CM42" s="289"/>
      <c r="CN42" s="289"/>
      <c r="CO42" s="289"/>
      <c r="CP42" s="289"/>
      <c r="CQ42" s="289"/>
      <c r="CR42" s="289"/>
      <c r="CS42" s="289"/>
      <c r="CT42" s="289"/>
      <c r="CU42" s="289"/>
      <c r="CV42" s="289"/>
      <c r="CW42" s="289"/>
      <c r="CX42" s="289"/>
      <c r="CY42" s="289"/>
      <c r="CZ42" s="289"/>
      <c r="DA42" s="289"/>
      <c r="DB42" s="289"/>
      <c r="DC42" s="289"/>
      <c r="DD42" s="289"/>
      <c r="DE42" s="289"/>
      <c r="DF42" s="289"/>
      <c r="DG42" s="289"/>
      <c r="DH42" s="289"/>
      <c r="DI42" s="289"/>
      <c r="DJ42" s="289"/>
      <c r="DK42" s="289"/>
      <c r="DL42" s="289"/>
      <c r="DM42" s="289"/>
      <c r="DN42" s="289"/>
      <c r="DO42" s="289"/>
      <c r="DP42" s="289"/>
      <c r="DQ42" s="289"/>
      <c r="DR42" s="289"/>
      <c r="DS42" s="289"/>
      <c r="DT42" s="289"/>
      <c r="DU42" s="289"/>
    </row>
    <row r="43" spans="2:125" x14ac:dyDescent="0.15">
      <c r="Q43" s="289"/>
      <c r="S43" s="289"/>
      <c r="V43" s="28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568</v>
      </c>
    </row>
  </sheetData>
  <sheetProtection algorithmName="SHA-512" hashValue="CMheOpay5pNh6Jc8CgTYRei74VpaW5FCUgw1fVNZ8r8d4izlOj7N74wj7CAioe5kfTL5zwzGaISP3KCcrePhrQ==" saltValue="ZYKyXG6eySxsHTrXRMXbA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5" zoomScaleNormal="9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196" t="s">
        <v>3</v>
      </c>
      <c r="D47" s="1196"/>
      <c r="E47" s="1197"/>
      <c r="F47" s="11">
        <v>22.8</v>
      </c>
      <c r="G47" s="12">
        <v>23.4</v>
      </c>
      <c r="H47" s="12">
        <v>19.239999999999998</v>
      </c>
      <c r="I47" s="12">
        <v>19.739999999999998</v>
      </c>
      <c r="J47" s="13">
        <v>20.36</v>
      </c>
    </row>
    <row r="48" spans="2:10" ht="57.75" customHeight="1" x14ac:dyDescent="0.15">
      <c r="B48" s="14"/>
      <c r="C48" s="1198" t="s">
        <v>4</v>
      </c>
      <c r="D48" s="1198"/>
      <c r="E48" s="1199"/>
      <c r="F48" s="15">
        <v>10.24</v>
      </c>
      <c r="G48" s="16">
        <v>10</v>
      </c>
      <c r="H48" s="16">
        <v>8.86</v>
      </c>
      <c r="I48" s="16">
        <v>9.23</v>
      </c>
      <c r="J48" s="17">
        <v>9.2799999999999994</v>
      </c>
    </row>
    <row r="49" spans="2:10" ht="57.75" customHeight="1" thickBot="1" x14ac:dyDescent="0.2">
      <c r="B49" s="18"/>
      <c r="C49" s="1200" t="s">
        <v>5</v>
      </c>
      <c r="D49" s="1200"/>
      <c r="E49" s="1201"/>
      <c r="F49" s="19">
        <v>8.58</v>
      </c>
      <c r="G49" s="20">
        <v>13.82</v>
      </c>
      <c r="H49" s="20">
        <v>8.65</v>
      </c>
      <c r="I49" s="20">
        <v>13.93</v>
      </c>
      <c r="J49" s="21">
        <v>13.1</v>
      </c>
    </row>
    <row r="50" spans="2:10" ht="13.5" customHeight="1" x14ac:dyDescent="0.15"/>
  </sheetData>
  <sheetProtection algorithmName="SHA-512" hashValue="4/rNJpwGu+CW97ldbL4wfyipmSZp2qPrxajwGjdBPSwCMdyWUKEuYkH7hyVJfbrqdc5DK26biGqyBzKJyp6KOg==" saltValue="o0bMp7z4IV1wBTQ6i5WZ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2021-03-10T08:16:06Z</cp:lastPrinted>
  <dcterms:created xsi:type="dcterms:W3CDTF">2021-02-05T04:42:45Z</dcterms:created>
  <dcterms:modified xsi:type="dcterms:W3CDTF">2021-10-29T02:40:41Z</dcterms:modified>
  <cp:category/>
</cp:coreProperties>
</file>