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4_市町→県\01 長崎市　〇\上水道\"/>
    </mc:Choice>
  </mc:AlternateContent>
  <xr:revisionPtr revIDLastSave="0" documentId="13_ncr:1_{4F207DBC-523D-4419-A3AC-2569A50166C5}" xr6:coauthVersionLast="46" xr6:coauthVersionMax="46" xr10:uidLastSave="{00000000-0000-0000-0000-000000000000}"/>
  <workbookProtection workbookAlgorithmName="SHA-512" workbookHashValue="apr2SHBfKtSQbZFjNmJiC9vGrF/gB9Gc9zhyVT9Z4Tl0WQVt+4NbGW3tDajaqA0/R2xqThlguA6enHZ0Ll1C7Q==" workbookSaltValue="m4Jyi7d0cm3C1uarXxp9/g==" workbookSpinCount="100000" lockStructure="1"/>
  <bookViews>
    <workbookView showSheetTabs="0"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W10" i="4" s="1"/>
  <c r="P6" i="5"/>
  <c r="P10" i="4" s="1"/>
  <c r="O6" i="5"/>
  <c r="N6" i="5"/>
  <c r="B10" i="4" s="1"/>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E85" i="4"/>
  <c r="BB10" i="4"/>
  <c r="AT10" i="4"/>
  <c r="I10" i="4"/>
  <c r="AT8" i="4"/>
  <c r="AL8" i="4"/>
  <c r="W8" i="4"/>
  <c r="P8" i="4"/>
  <c r="B8"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<sst xmlns="http://schemas.openxmlformats.org/spreadsheetml/2006/main" count="228" uniqueCount="114">
  <si>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</si>
  <si>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</si>
  <si>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</si>
  <si>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</si>
  <si>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</si>
  <si>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</si>
  <si>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</si>
  <si>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</si>
  <si>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</si>
  <si>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</si>
  <si>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</si>
  <si>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</si>
  <si>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</si>
  <si>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</si>
  <si>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</si>
  <si>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</si>
  <si>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</si>
  <si>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</si>
  <si>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</si>
  <si>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</si>
  <si>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</si>
  <si>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</si>
  <si>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</si>
  <si>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</si>
  <si>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</si>
  <si>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</si>
  <si>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</si>
  <si>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</si>
  <si>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</si>
  <si>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</si>
  <si>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</si>
  <si>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</si>
  <si>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</si>
  <si>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</si>
  <si>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</si>
  <si>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</si>
  <si>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</si>
  <si>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</si>
  <si>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</si>
  <si>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</si>
  <si>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</si>
  <si>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</si>
  <si>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</si>
  <si>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</si>
  <si>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</si>
  <si>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</si>
  <si>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</si>
  <si>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</si>
  <si>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</si>
  <si>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</si>
  <si>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</si>
  <si>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</si>
  <si>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</si>
  <si>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</si>
  <si>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</si>
  <si>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</si>
  <si>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</si>
  <si>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</si>
  <si>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</si>
  <si>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</si>
  <si>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</si>
  <si>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</si>
  <si>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</si>
  <si>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</si>
  <si>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</si>
  <si>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</si>
  <si>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</si>
  <si>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</si>
  <si>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</si>
  <si>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</si>
  <si>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</si>
  <si>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</si>
  <si>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</si>
  <si>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</si>
  <si>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</si>
  <si>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</si>
  <si>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</si>
  <si>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</si>
  <si>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</si>
  <si>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</si>
  <si>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</si>
  <si>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</si>
  <si>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</si>
  <si>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</si>
  <si>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</si>
  <si>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</si>
  <si>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</si>
  <si>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</si>
  <si>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</si>
  <si>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</si>
  <si>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</si>
  <si>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</si>
  <si>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</si>
  <si>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</si>
  <si>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</si>
  <si>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</si>
  <si>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</si>
  <si>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</si>
  <si>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</si>
  <si>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</si>
  <si>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</si>
  <si>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</si>
  <si>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</si>
  <si>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</si>
  <si>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</si>
  <si>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</si>
  <si>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</si>
  <si>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</si>
  <si>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</si>
  <si>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</si>
  <si>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</si>
  <si>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「①経常収支比率」は、料金収入の減等により、減少傾向にあるが、100％以上を維持しており、事業運営は健全な状態にある。
　「②累積欠損金比率」は、各年度0％である。
　「③流動比率」は、100％以上を維持しており、支払能力に問題はない。
　「④企業債残高対給水収益比率」は、企業債残高の減に伴い、前年度より低下している。
　「⑤料金回収率」は、施設の除却費が増加したこと等に伴い、分母となる給水原価が上昇し、前年度より低下している。
　「⑥給水原価」は、合併地区の施設の廃止に
に伴う除却費が増加したこと等により、前年度より上昇している。
　なお、本市は、山に囲まれた特殊な地形であることから、配水池や配水タンクの維持管理費（減価償却費含む。）等に多額の費用を要しているため、給水原価は類似団体平均値を上回っている。
　「⑦施設利用率」は、合併地区の浄水場を廃止しことに併せ、分母となる配水能力を見直した結果、当該数値が低下したため、上昇している。
　「⑧有収率」は、類似団体平均値を下回っているものの、漏水防止対策による漏水量の減少により前年度より上昇している。今後は、これまでの対策に加え、予防保全型の管路更新、修繕履歴に基づく管路更新等、漏水防止対策を一層強化していくこととしている。
</t>
    <rPh sb="12" eb="14">
      <t>リョウキン</t>
    </rPh>
    <rPh sb="14" eb="16">
      <t>シュウニュウ</t>
    </rPh>
    <rPh sb="17" eb="18">
      <t>ゲン</t>
    </rPh>
    <rPh sb="18" eb="19">
      <t>ナド</t>
    </rPh>
    <rPh sb="23" eb="25">
      <t>ゲンショウ</t>
    </rPh>
    <rPh sb="25" eb="27">
      <t>ケイコウ</t>
    </rPh>
    <rPh sb="46" eb="48">
      <t>ジギョウ</t>
    </rPh>
    <rPh sb="48" eb="50">
      <t>ウンエイ</t>
    </rPh>
    <rPh sb="54" eb="56">
      <t>ジョウタイ</t>
    </rPh>
    <rPh sb="146" eb="147">
      <t>トモナ</t>
    </rPh>
    <rPh sb="149" eb="152">
      <t>ゼンネンド</t>
    </rPh>
    <rPh sb="186" eb="187">
      <t>ナド</t>
    </rPh>
    <rPh sb="188" eb="189">
      <t>トモナ</t>
    </rPh>
    <rPh sb="191" eb="193">
      <t>ブンボ</t>
    </rPh>
    <rPh sb="228" eb="230">
      <t>ガッペイ</t>
    </rPh>
    <rPh sb="230" eb="232">
      <t>チク</t>
    </rPh>
    <rPh sb="233" eb="235">
      <t>シセツ</t>
    </rPh>
    <rPh sb="236" eb="238">
      <t>ハイシ</t>
    </rPh>
    <rPh sb="241" eb="242">
      <t>トモナ</t>
    </rPh>
    <rPh sb="243" eb="245">
      <t>ジョキャク</t>
    </rPh>
    <rPh sb="247" eb="249">
      <t>ゾウカ</t>
    </rPh>
    <rPh sb="253" eb="254">
      <t>ナド</t>
    </rPh>
    <rPh sb="371" eb="373">
      <t>ガッペイ</t>
    </rPh>
    <rPh sb="373" eb="375">
      <t>チク</t>
    </rPh>
    <rPh sb="376" eb="379">
      <t>ジョウスイジョウ</t>
    </rPh>
    <rPh sb="380" eb="382">
      <t>ハイシ</t>
    </rPh>
    <rPh sb="386" eb="387">
      <t>アワ</t>
    </rPh>
    <rPh sb="389" eb="391">
      <t>ブンボ</t>
    </rPh>
    <rPh sb="394" eb="396">
      <t>ハイスイ</t>
    </rPh>
    <rPh sb="396" eb="398">
      <t>ノウリョク</t>
    </rPh>
    <rPh sb="399" eb="401">
      <t>ミナオ</t>
    </rPh>
    <rPh sb="403" eb="405">
      <t>ケッカ</t>
    </rPh>
    <rPh sb="407" eb="409">
      <t>スウチ</t>
    </rPh>
    <rPh sb="410" eb="412">
      <t>テイカ</t>
    </rPh>
    <rPh sb="482" eb="484">
      <t>コンゴ</t>
    </rPh>
    <rPh sb="491" eb="493">
      <t>タイサク</t>
    </rPh>
    <rPh sb="494" eb="495">
      <t>クワ</t>
    </rPh>
    <rPh sb="497" eb="499">
      <t>ヨボウ</t>
    </rPh>
    <rPh sb="503" eb="505">
      <t>カンロ</t>
    </rPh>
    <rPh sb="505" eb="507">
      <t>コウシン</t>
    </rPh>
    <rPh sb="508" eb="510">
      <t>シュウゼン</t>
    </rPh>
    <rPh sb="510" eb="512">
      <t>リレキ</t>
    </rPh>
    <rPh sb="513" eb="514">
      <t>モト</t>
    </rPh>
    <rPh sb="520" eb="521">
      <t>ナド</t>
    </rPh>
    <phoneticPr fontId="4"/>
  </si>
  <si>
    <t>　「①有形固定資産減価償却率」及び「②管路経年化率」は、類似団体平均値を下回っているものの、上昇傾向にあり、老朽化が進行している。
　「③管路更新率」は、類似団体平均値を下回っているものの、配水用ポリエチレン管の使用を拡大したことや更新管路のダウンサイジングを進めたことにより、管路更新延長は増加している。
　管路経年化率は今後も上昇していくことが見込まれることから、有収率の向上の観点からも、管路の更新事業を積極的に推進していく必要がある。</t>
    <rPh sb="106" eb="108">
      <t>シヨウ</t>
    </rPh>
    <rPh sb="116" eb="118">
      <t>コウシン</t>
    </rPh>
    <rPh sb="118" eb="120">
      <t>カンロ</t>
    </rPh>
    <rPh sb="130" eb="131">
      <t>スス</t>
    </rPh>
    <rPh sb="139" eb="141">
      <t>カンロ</t>
    </rPh>
    <rPh sb="141" eb="143">
      <t>コウシン</t>
    </rPh>
    <rPh sb="143" eb="145">
      <t>エンチョウ</t>
    </rPh>
    <rPh sb="146" eb="148">
      <t>ゾウカ</t>
    </rPh>
    <rPh sb="200" eb="202">
      <t>コウシン</t>
    </rPh>
    <rPh sb="202" eb="204">
      <t>ジギョウ</t>
    </rPh>
    <phoneticPr fontId="4"/>
  </si>
  <si>
    <t>　１．経営の健全性及び効率性については、水需要が減少していく中、経常的なコストの抑制、施設のダウンサイジングやスペックの適正化に努めるとともに、官民連携・広域連携・新技術の導入、DX（デジタル化）型経営への移行、長期財政計画の策定、アセットマネジメントの導入の推進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rPh sb="72" eb="74">
      <t>カンミン</t>
    </rPh>
    <rPh sb="74" eb="76">
      <t>レンケイ</t>
    </rPh>
    <rPh sb="77" eb="79">
      <t>コウイキ</t>
    </rPh>
    <rPh sb="79" eb="81">
      <t>レンケイ</t>
    </rPh>
    <rPh sb="82" eb="83">
      <t>シン</t>
    </rPh>
    <rPh sb="83" eb="85">
      <t>ギジュツ</t>
    </rPh>
    <rPh sb="86" eb="88">
      <t>ドウニュウ</t>
    </rPh>
    <rPh sb="96" eb="97">
      <t>カ</t>
    </rPh>
    <rPh sb="98" eb="99">
      <t>ガタ</t>
    </rPh>
    <rPh sb="99" eb="101">
      <t>ケイエイ</t>
    </rPh>
    <rPh sb="103" eb="105">
      <t>イコウ</t>
    </rPh>
    <rPh sb="248" eb="250">
      <t>ジゾク</t>
    </rPh>
    <rPh sb="250" eb="252">
      <t>カノウ</t>
    </rPh>
    <rPh sb="253" eb="255">
      <t>キョウジン</t>
    </rPh>
    <rPh sb="256" eb="258">
      <t>シセツ</t>
    </rPh>
    <rPh sb="258" eb="260">
      <t>キバン</t>
    </rPh>
    <rPh sb="261" eb="262">
      <t>ツク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</si>
</sst>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Border="1" applyAlignment="1">
      <alignment horizontal="left" vertical="center"/>
    </xf>
    <xf numFmtId="0" fontId="15" fillId="0" borderId="10" xfId="0" applyFont="1" applyBorder="1" applyAlignment="1">
      <alignment horizontal="left"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0.57999999999999996</c:v>
                </c:pt>
                <c:pt idx="1">
                  <c:v>0.4</c:v>
                </c:pt>
                <c:pt idx="2">
                  <c:v>0.31</c:v>
                </c:pt>
                <c:pt idx="3">
                  <c:v>0.38</c:v>
                </c:pt>
                <c:pt idx="4">
                  <c:v>0.41</c:v>
                </c:pt>
              </c:numCache>
            </c:numRef>
          </c:val>
          <c:extLst>
            <c:ext xmlns:c16="http://schemas.microsoft.com/office/drawing/2014/chart" uri="{C3380CC4-5D6E-409C-BE32-E72D297353CC}">
              <c16:uniqueId val="{00000000-3BDE-489F-943D-D12BBDF227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3BDE-489F-943D-D12BBDF227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64.180000000000007</c:v>
                </c:pt>
                <c:pt idx="1">
                  <c:v>64.59</c:v>
                </c:pt>
                <c:pt idx="2">
                  <c:v>64.209999999999994</c:v>
                </c:pt>
                <c:pt idx="3">
                  <c:v>61.99</c:v>
                </c:pt>
                <c:pt idx="4">
                  <c:v>67.34</c:v>
                </c:pt>
              </c:numCache>
            </c:numRef>
          </c:val>
          <c:extLst>
            <c:ext xmlns:c16="http://schemas.microsoft.com/office/drawing/2014/chart" uri="{C3380CC4-5D6E-409C-BE32-E72D297353CC}">
              <c16:uniqueId val="{00000000-7732-4349-B53E-185B200FFB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7732-4349-B53E-185B200FFB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89.28</c:v>
                </c:pt>
                <c:pt idx="1">
                  <c:v>87.9</c:v>
                </c:pt>
                <c:pt idx="2">
                  <c:v>87</c:v>
                </c:pt>
                <c:pt idx="3">
                  <c:v>87.8</c:v>
                </c:pt>
                <c:pt idx="4">
                  <c:v>87.99</c:v>
                </c:pt>
              </c:numCache>
            </c:numRef>
          </c:val>
          <c:extLst>
            <c:ext xmlns:c16="http://schemas.microsoft.com/office/drawing/2014/chart" uri="{C3380CC4-5D6E-409C-BE32-E72D297353CC}">
              <c16:uniqueId val="{00000000-7AE6-4745-9516-FE3B5B0D9E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7AE6-4745-9516-FE3B5B0D9E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125.69</c:v>
                </c:pt>
                <c:pt idx="1">
                  <c:v>122.34</c:v>
                </c:pt>
                <c:pt idx="2">
                  <c:v>117.63</c:v>
                </c:pt>
                <c:pt idx="3">
                  <c:v>116.5</c:v>
                </c:pt>
                <c:pt idx="4">
                  <c:v>112.08</c:v>
                </c:pt>
              </c:numCache>
            </c:numRef>
          </c:val>
          <c:extLst>
            <c:ext xmlns:c16="http://schemas.microsoft.com/office/drawing/2014/chart" uri="{C3380CC4-5D6E-409C-BE32-E72D297353CC}">
              <c16:uniqueId val="{00000000-294C-4AD1-AFAD-86CBD12465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294C-4AD1-AFAD-86CBD12465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46.39</c:v>
                </c:pt>
                <c:pt idx="1">
                  <c:v>46.7</c:v>
                </c:pt>
                <c:pt idx="2">
                  <c:v>46.98</c:v>
                </c:pt>
                <c:pt idx="3">
                  <c:v>48.42</c:v>
                </c:pt>
                <c:pt idx="4">
                  <c:v>48.95</c:v>
                </c:pt>
              </c:numCache>
            </c:numRef>
          </c:val>
          <c:extLst>
            <c:ext xmlns:c16="http://schemas.microsoft.com/office/drawing/2014/chart" uri="{C3380CC4-5D6E-409C-BE32-E72D297353CC}">
              <c16:uniqueId val="{00000000-EE6A-44C1-BCBE-BECF173974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EE6A-44C1-BCBE-BECF173974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13.88</c:v>
                </c:pt>
                <c:pt idx="1">
                  <c:v>14.85</c:v>
                </c:pt>
                <c:pt idx="2">
                  <c:v>16.47</c:v>
                </c:pt>
                <c:pt idx="3">
                  <c:v>18.72</c:v>
                </c:pt>
                <c:pt idx="4">
                  <c:v>19.739999999999998</c:v>
                </c:pt>
              </c:numCache>
            </c:numRef>
          </c:val>
          <c:extLst>
            <c:ext xmlns:c16="http://schemas.microsoft.com/office/drawing/2014/chart" uri="{C3380CC4-5D6E-409C-BE32-E72D297353CC}">
              <c16:uniqueId val="{00000000-3137-4643-870D-C47DF071BD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3137-4643-870D-C47DF071BD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39-4088-ABF7-52EDDA4DA5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C39-4088-ABF7-52EDDA4DA5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545.29999999999995</c:v>
                </c:pt>
                <c:pt idx="1">
                  <c:v>485.64</c:v>
                </c:pt>
                <c:pt idx="2">
                  <c:v>554.73</c:v>
                </c:pt>
                <c:pt idx="3">
                  <c:v>411.62</c:v>
                </c:pt>
                <c:pt idx="4">
                  <c:v>605.87</c:v>
                </c:pt>
              </c:numCache>
            </c:numRef>
          </c:val>
          <c:extLst>
            <c:ext xmlns:c16="http://schemas.microsoft.com/office/drawing/2014/chart" uri="{C3380CC4-5D6E-409C-BE32-E72D297353CC}">
              <c16:uniqueId val="{00000000-0AC5-4F8E-9F2C-1836092D8DE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0AC5-4F8E-9F2C-1836092D8DE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154.1</c:v>
                </c:pt>
                <c:pt idx="1">
                  <c:v>154.46</c:v>
                </c:pt>
                <c:pt idx="2">
                  <c:v>146.53</c:v>
                </c:pt>
                <c:pt idx="3">
                  <c:v>139.91999999999999</c:v>
                </c:pt>
                <c:pt idx="4">
                  <c:v>131.32</c:v>
                </c:pt>
              </c:numCache>
            </c:numRef>
          </c:val>
          <c:extLst>
            <c:ext xmlns:c16="http://schemas.microsoft.com/office/drawing/2014/chart" uri="{C3380CC4-5D6E-409C-BE32-E72D297353CC}">
              <c16:uniqueId val="{00000000-1BDD-4D6C-95E5-DB274A44BC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1BDD-4D6C-95E5-DB274A44BC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122.35</c:v>
                </c:pt>
                <c:pt idx="1">
                  <c:v>117.22</c:v>
                </c:pt>
                <c:pt idx="2">
                  <c:v>111.17</c:v>
                </c:pt>
                <c:pt idx="3">
                  <c:v>111.36</c:v>
                </c:pt>
                <c:pt idx="4">
                  <c:v>107.18</c:v>
                </c:pt>
              </c:numCache>
            </c:numRef>
          </c:val>
          <c:extLst>
            <c:ext xmlns:c16="http://schemas.microsoft.com/office/drawing/2014/chart" uri="{C3380CC4-5D6E-409C-BE32-E72D297353CC}">
              <c16:uniqueId val="{00000000-5ED5-41E1-846A-AB670A5A8B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5ED5-41E1-846A-AB670A5A8B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192.18</c:v>
                </c:pt>
                <c:pt idx="1">
                  <c:v>200.57</c:v>
                </c:pt>
                <c:pt idx="2">
                  <c:v>211.09</c:v>
                </c:pt>
                <c:pt idx="3">
                  <c:v>209.37</c:v>
                </c:pt>
                <c:pt idx="4">
                  <c:v>214.77</c:v>
                </c:pt>
              </c:numCache>
            </c:numRef>
          </c:val>
          <c:extLst>
            <c:ext xmlns:c16="http://schemas.microsoft.com/office/drawing/2014/chart" uri="{C3380CC4-5D6E-409C-BE32-E72D297353CC}">
              <c16:uniqueId val="{00000000-894F-474B-AAC2-A913509B06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894F-474B-AAC2-A913509B06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 zoomScale="85" zoomScaleNormal="85" workbookViewId="0">
      <selection activeCell="CD67" sqref="CD6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長崎県　長崎市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411505</v>
      </c>
      <c r="AM8" s="61"/>
      <c r="AN8" s="61"/>
      <c r="AO8" s="61"/>
      <c r="AP8" s="61"/>
      <c r="AQ8" s="61"/>
      <c r="AR8" s="61"/>
      <c r="AS8" s="61"/>
      <c r="AT8" s="52">
        <f>データ!$S$6</f>
        <v>405.86</v>
      </c>
      <c r="AU8" s="53"/>
      <c r="AV8" s="53"/>
      <c r="AW8" s="53"/>
      <c r="AX8" s="53"/>
      <c r="AY8" s="53"/>
      <c r="AZ8" s="53"/>
      <c r="BA8" s="53"/>
      <c r="BB8" s="54">
        <f>データ!$T$6</f>
        <v>1013.91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88.82</v>
      </c>
      <c r="J10" s="53"/>
      <c r="K10" s="53"/>
      <c r="L10" s="53"/>
      <c r="M10" s="53"/>
      <c r="N10" s="53"/>
      <c r="O10" s="64"/>
      <c r="P10" s="54">
        <f>データ!$P$6</f>
        <v>95.63</v>
      </c>
      <c r="Q10" s="54"/>
      <c r="R10" s="54"/>
      <c r="S10" s="54"/>
      <c r="T10" s="54"/>
      <c r="U10" s="54"/>
      <c r="V10" s="54"/>
      <c r="W10" s="61">
        <f>データ!$Q$6</f>
        <v>4515</v>
      </c>
      <c r="X10" s="61"/>
      <c r="Y10" s="61"/>
      <c r="Z10" s="61"/>
      <c r="AA10" s="61"/>
      <c r="AB10" s="61"/>
      <c r="AC10" s="61"/>
      <c r="AD10" s="2"/>
      <c r="AE10" s="2"/>
      <c r="AF10" s="2"/>
      <c r="AG10" s="2"/>
      <c r="AH10" s="4"/>
      <c r="AI10" s="4"/>
      <c r="AJ10" s="4"/>
      <c r="AK10" s="4"/>
      <c r="AL10" s="61">
        <f>データ!$U$6</f>
        <v>391266</v>
      </c>
      <c r="AM10" s="61"/>
      <c r="AN10" s="61"/>
      <c r="AO10" s="61"/>
      <c r="AP10" s="61"/>
      <c r="AQ10" s="61"/>
      <c r="AR10" s="61"/>
      <c r="AS10" s="61"/>
      <c r="AT10" s="52">
        <f>データ!$V$6</f>
        <v>139.55000000000001</v>
      </c>
      <c r="AU10" s="53"/>
      <c r="AV10" s="53"/>
      <c r="AW10" s="53"/>
      <c r="AX10" s="53"/>
      <c r="AY10" s="53"/>
      <c r="AZ10" s="53"/>
      <c r="BA10" s="53"/>
      <c r="BB10" s="54">
        <f>データ!$W$6</f>
        <v>2803.77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JmrmgKHlr/LxbhIeNEF1BauvDNxoAAMefZdZtCPt1Kdm4tfxVmqkhKgUSvR6EWda9mhYzonT7ge04P6/NdZNrQ==" saltValue="hmadjbJoly822CukKGMxR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422011</v>
      </c>
      <c r="D6" s="34">
        <f t="shared" si="3"/>
        <v>46</v>
      </c>
      <c r="E6" s="34">
        <f t="shared" si="3"/>
        <v>1</v>
      </c>
      <c r="F6" s="34">
        <f t="shared" si="3"/>
        <v>0</v>
      </c>
      <c r="G6" s="34">
        <f t="shared" si="3"/>
        <v>1</v>
      </c>
      <c r="H6" s="34" t="str">
        <f t="shared" si="3"/>
        <v>長崎県　長崎市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88.82</v>
      </c>
      <c r="P6" s="35">
        <f t="shared" si="3"/>
        <v>95.63</v>
      </c>
      <c r="Q6" s="35">
        <f t="shared" si="3"/>
        <v>4515</v>
      </c>
      <c r="R6" s="35">
        <f t="shared" si="3"/>
        <v>411505</v>
      </c>
      <c r="S6" s="35">
        <f t="shared" si="3"/>
        <v>405.86</v>
      </c>
      <c r="T6" s="35">
        <f t="shared" si="3"/>
        <v>1013.91</v>
      </c>
      <c r="U6" s="35">
        <f t="shared" si="3"/>
        <v>391266</v>
      </c>
      <c r="V6" s="35">
        <f t="shared" si="3"/>
        <v>139.55000000000001</v>
      </c>
      <c r="W6" s="35">
        <f t="shared" si="3"/>
        <v>2803.77</v>
      </c>
      <c r="X6" s="36">
        <f>IF(X7="",NA(),X7)</f>
        <v>125.69</v>
      </c>
      <c r="Y6" s="36">
        <f t="shared" ref="Y6:AG6" si="4">IF(Y7="",NA(),Y7)</f>
        <v>122.34</v>
      </c>
      <c r="Z6" s="36">
        <f t="shared" si="4"/>
        <v>117.63</v>
      </c>
      <c r="AA6" s="36">
        <f t="shared" si="4"/>
        <v>116.5</v>
      </c>
      <c r="AB6" s="36">
        <f t="shared" si="4"/>
        <v>112.08</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545.29999999999995</v>
      </c>
      <c r="AU6" s="36">
        <f t="shared" ref="AU6:BC6" si="6">IF(AU7="",NA(),AU7)</f>
        <v>485.64</v>
      </c>
      <c r="AV6" s="36">
        <f t="shared" si="6"/>
        <v>554.73</v>
      </c>
      <c r="AW6" s="36">
        <f t="shared" si="6"/>
        <v>411.62</v>
      </c>
      <c r="AX6" s="36">
        <f t="shared" si="6"/>
        <v>605.87</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154.1</v>
      </c>
      <c r="BF6" s="36">
        <f t="shared" ref="BF6:BN6" si="7">IF(BF7="",NA(),BF7)</f>
        <v>154.46</v>
      </c>
      <c r="BG6" s="36">
        <f t="shared" si="7"/>
        <v>146.53</v>
      </c>
      <c r="BH6" s="36">
        <f t="shared" si="7"/>
        <v>139.91999999999999</v>
      </c>
      <c r="BI6" s="36">
        <f t="shared" si="7"/>
        <v>131.32</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122.35</v>
      </c>
      <c r="BQ6" s="36">
        <f t="shared" ref="BQ6:BY6" si="8">IF(BQ7="",NA(),BQ7)</f>
        <v>117.22</v>
      </c>
      <c r="BR6" s="36">
        <f t="shared" si="8"/>
        <v>111.17</v>
      </c>
      <c r="BS6" s="36">
        <f t="shared" si="8"/>
        <v>111.36</v>
      </c>
      <c r="BT6" s="36">
        <f t="shared" si="8"/>
        <v>107.18</v>
      </c>
      <c r="BU6" s="36">
        <f t="shared" si="8"/>
        <v>110.87</v>
      </c>
      <c r="BV6" s="36">
        <f t="shared" si="8"/>
        <v>110.3</v>
      </c>
      <c r="BW6" s="36">
        <f t="shared" si="8"/>
        <v>109.12</v>
      </c>
      <c r="BX6" s="36">
        <f t="shared" si="8"/>
        <v>107.42</v>
      </c>
      <c r="BY6" s="36">
        <f t="shared" si="8"/>
        <v>105.07</v>
      </c>
      <c r="BZ6" s="35" t="str">
        <f>IF(BZ7="","",IF(BZ7="-","【-】","【"&amp;SUBSTITUTE(TEXT(BZ7,"#,##0.00"),"-","△")&amp;"】"))</f>
        <v>【100.05】</v>
      </c>
      <c r="CA6" s="36">
        <f>IF(CA7="",NA(),CA7)</f>
        <v>192.18</v>
      </c>
      <c r="CB6" s="36">
        <f t="shared" ref="CB6:CJ6" si="9">IF(CB7="",NA(),CB7)</f>
        <v>200.57</v>
      </c>
      <c r="CC6" s="36">
        <f t="shared" si="9"/>
        <v>211.09</v>
      </c>
      <c r="CD6" s="36">
        <f t="shared" si="9"/>
        <v>209.37</v>
      </c>
      <c r="CE6" s="36">
        <f t="shared" si="9"/>
        <v>214.77</v>
      </c>
      <c r="CF6" s="36">
        <f t="shared" si="9"/>
        <v>150.54</v>
      </c>
      <c r="CG6" s="36">
        <f t="shared" si="9"/>
        <v>151.85</v>
      </c>
      <c r="CH6" s="36">
        <f t="shared" si="9"/>
        <v>153.88</v>
      </c>
      <c r="CI6" s="36">
        <f t="shared" si="9"/>
        <v>157.19</v>
      </c>
      <c r="CJ6" s="36">
        <f t="shared" si="9"/>
        <v>153.71</v>
      </c>
      <c r="CK6" s="35" t="str">
        <f>IF(CK7="","",IF(CK7="-","【-】","【"&amp;SUBSTITUTE(TEXT(CK7,"#,##0.00"),"-","△")&amp;"】"))</f>
        <v>【166.40】</v>
      </c>
      <c r="CL6" s="36">
        <f>IF(CL7="",NA(),CL7)</f>
        <v>64.180000000000007</v>
      </c>
      <c r="CM6" s="36">
        <f t="shared" ref="CM6:CU6" si="10">IF(CM7="",NA(),CM7)</f>
        <v>64.59</v>
      </c>
      <c r="CN6" s="36">
        <f t="shared" si="10"/>
        <v>64.209999999999994</v>
      </c>
      <c r="CO6" s="36">
        <f t="shared" si="10"/>
        <v>61.99</v>
      </c>
      <c r="CP6" s="36">
        <f t="shared" si="10"/>
        <v>67.34</v>
      </c>
      <c r="CQ6" s="36">
        <f t="shared" si="10"/>
        <v>63.18</v>
      </c>
      <c r="CR6" s="36">
        <f t="shared" si="10"/>
        <v>63.54</v>
      </c>
      <c r="CS6" s="36">
        <f t="shared" si="10"/>
        <v>63.53</v>
      </c>
      <c r="CT6" s="36">
        <f t="shared" si="10"/>
        <v>63.16</v>
      </c>
      <c r="CU6" s="36">
        <f t="shared" si="10"/>
        <v>64.41</v>
      </c>
      <c r="CV6" s="35" t="str">
        <f>IF(CV7="","",IF(CV7="-","【-】","【"&amp;SUBSTITUTE(TEXT(CV7,"#,##0.00"),"-","△")&amp;"】"))</f>
        <v>【60.69】</v>
      </c>
      <c r="CW6" s="36">
        <f>IF(CW7="",NA(),CW7)</f>
        <v>89.28</v>
      </c>
      <c r="CX6" s="36">
        <f t="shared" ref="CX6:DF6" si="11">IF(CX7="",NA(),CX7)</f>
        <v>87.9</v>
      </c>
      <c r="CY6" s="36">
        <f t="shared" si="11"/>
        <v>87</v>
      </c>
      <c r="CZ6" s="36">
        <f t="shared" si="11"/>
        <v>87.8</v>
      </c>
      <c r="DA6" s="36">
        <f t="shared" si="11"/>
        <v>87.99</v>
      </c>
      <c r="DB6" s="36">
        <f t="shared" si="11"/>
        <v>91.6</v>
      </c>
      <c r="DC6" s="36">
        <f t="shared" si="11"/>
        <v>91.48</v>
      </c>
      <c r="DD6" s="36">
        <f t="shared" si="11"/>
        <v>91.58</v>
      </c>
      <c r="DE6" s="36">
        <f t="shared" si="11"/>
        <v>91.48</v>
      </c>
      <c r="DF6" s="36">
        <f t="shared" si="11"/>
        <v>91.64</v>
      </c>
      <c r="DG6" s="35" t="str">
        <f>IF(DG7="","",IF(DG7="-","【-】","【"&amp;SUBSTITUTE(TEXT(DG7,"#,##0.00"),"-","△")&amp;"】"))</f>
        <v>【89.82】</v>
      </c>
      <c r="DH6" s="36">
        <f>IF(DH7="",NA(),DH7)</f>
        <v>46.39</v>
      </c>
      <c r="DI6" s="36">
        <f t="shared" ref="DI6:DQ6" si="12">IF(DI7="",NA(),DI7)</f>
        <v>46.7</v>
      </c>
      <c r="DJ6" s="36">
        <f t="shared" si="12"/>
        <v>46.98</v>
      </c>
      <c r="DK6" s="36">
        <f t="shared" si="12"/>
        <v>48.42</v>
      </c>
      <c r="DL6" s="36">
        <f t="shared" si="12"/>
        <v>48.95</v>
      </c>
      <c r="DM6" s="36">
        <f t="shared" si="12"/>
        <v>49.1</v>
      </c>
      <c r="DN6" s="36">
        <f t="shared" si="12"/>
        <v>49.66</v>
      </c>
      <c r="DO6" s="36">
        <f t="shared" si="12"/>
        <v>50.41</v>
      </c>
      <c r="DP6" s="36">
        <f t="shared" si="12"/>
        <v>51.13</v>
      </c>
      <c r="DQ6" s="36">
        <f t="shared" si="12"/>
        <v>51.62</v>
      </c>
      <c r="DR6" s="35" t="str">
        <f>IF(DR7="","",IF(DR7="-","【-】","【"&amp;SUBSTITUTE(TEXT(DR7,"#,##0.00"),"-","△")&amp;"】"))</f>
        <v>【50.19】</v>
      </c>
      <c r="DS6" s="36">
        <f>IF(DS7="",NA(),DS7)</f>
        <v>13.88</v>
      </c>
      <c r="DT6" s="36">
        <f t="shared" ref="DT6:EB6" si="13">IF(DT7="",NA(),DT7)</f>
        <v>14.85</v>
      </c>
      <c r="DU6" s="36">
        <f t="shared" si="13"/>
        <v>16.47</v>
      </c>
      <c r="DV6" s="36">
        <f t="shared" si="13"/>
        <v>18.72</v>
      </c>
      <c r="DW6" s="36">
        <f t="shared" si="13"/>
        <v>19.739999999999998</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0.57999999999999996</v>
      </c>
      <c r="EE6" s="36">
        <f t="shared" ref="EE6:EM6" si="14">IF(EE7="",NA(),EE7)</f>
        <v>0.4</v>
      </c>
      <c r="EF6" s="36">
        <f t="shared" si="14"/>
        <v>0.31</v>
      </c>
      <c r="EG6" s="36">
        <f t="shared" si="14"/>
        <v>0.38</v>
      </c>
      <c r="EH6" s="36">
        <f t="shared" si="14"/>
        <v>0.41</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2">
      <c r="A7" s="29"/>
      <c r="B7" s="38">
        <v>2020</v>
      </c>
      <c r="C7" s="38">
        <v>422011</v>
      </c>
      <c r="D7" s="38">
        <v>46</v>
      </c>
      <c r="E7" s="38">
        <v>1</v>
      </c>
      <c r="F7" s="38">
        <v>0</v>
      </c>
      <c r="G7" s="38">
        <v>1</v>
      </c>
      <c r="H7" s="38" t="s">
        <v>93</v>
      </c>
      <c r="I7" s="38" t="s">
        <v>94</v>
      </c>
      <c r="J7" s="38" t="s">
        <v>95</v>
      </c>
      <c r="K7" s="38" t="s">
        <v>96</v>
      </c>
      <c r="L7" s="38" t="s">
        <v>97</v>
      </c>
      <c r="M7" s="38" t="s">
        <v>98</v>
      </c>
      <c r="N7" s="39" t="s">
        <v>99</v>
      </c>
      <c r="O7" s="39">
        <v>88.82</v>
      </c>
      <c r="P7" s="39">
        <v>95.63</v>
      </c>
      <c r="Q7" s="39">
        <v>4515</v>
      </c>
      <c r="R7" s="39">
        <v>411505</v>
      </c>
      <c r="S7" s="39">
        <v>405.86</v>
      </c>
      <c r="T7" s="39">
        <v>1013.91</v>
      </c>
      <c r="U7" s="39">
        <v>391266</v>
      </c>
      <c r="V7" s="39">
        <v>139.55000000000001</v>
      </c>
      <c r="W7" s="39">
        <v>2803.77</v>
      </c>
      <c r="X7" s="39">
        <v>125.69</v>
      </c>
      <c r="Y7" s="39">
        <v>122.34</v>
      </c>
      <c r="Z7" s="39">
        <v>117.63</v>
      </c>
      <c r="AA7" s="39">
        <v>116.5</v>
      </c>
      <c r="AB7" s="39">
        <v>112.08</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545.29999999999995</v>
      </c>
      <c r="AU7" s="39">
        <v>485.64</v>
      </c>
      <c r="AV7" s="39">
        <v>554.73</v>
      </c>
      <c r="AW7" s="39">
        <v>411.62</v>
      </c>
      <c r="AX7" s="39">
        <v>605.87</v>
      </c>
      <c r="AY7" s="39">
        <v>249.08</v>
      </c>
      <c r="AZ7" s="39">
        <v>254.05</v>
      </c>
      <c r="BA7" s="39">
        <v>258.22000000000003</v>
      </c>
      <c r="BB7" s="39">
        <v>250.03</v>
      </c>
      <c r="BC7" s="39">
        <v>239.45</v>
      </c>
      <c r="BD7" s="39">
        <v>260.31</v>
      </c>
      <c r="BE7" s="39">
        <v>154.1</v>
      </c>
      <c r="BF7" s="39">
        <v>154.46</v>
      </c>
      <c r="BG7" s="39">
        <v>146.53</v>
      </c>
      <c r="BH7" s="39">
        <v>139.91999999999999</v>
      </c>
      <c r="BI7" s="39">
        <v>131.32</v>
      </c>
      <c r="BJ7" s="39">
        <v>266.66000000000003</v>
      </c>
      <c r="BK7" s="39">
        <v>258.63</v>
      </c>
      <c r="BL7" s="39">
        <v>255.12</v>
      </c>
      <c r="BM7" s="39">
        <v>254.19</v>
      </c>
      <c r="BN7" s="39">
        <v>259.56</v>
      </c>
      <c r="BO7" s="39">
        <v>275.67</v>
      </c>
      <c r="BP7" s="39">
        <v>122.35</v>
      </c>
      <c r="BQ7" s="39">
        <v>117.22</v>
      </c>
      <c r="BR7" s="39">
        <v>111.17</v>
      </c>
      <c r="BS7" s="39">
        <v>111.36</v>
      </c>
      <c r="BT7" s="39">
        <v>107.18</v>
      </c>
      <c r="BU7" s="39">
        <v>110.87</v>
      </c>
      <c r="BV7" s="39">
        <v>110.3</v>
      </c>
      <c r="BW7" s="39">
        <v>109.12</v>
      </c>
      <c r="BX7" s="39">
        <v>107.42</v>
      </c>
      <c r="BY7" s="39">
        <v>105.07</v>
      </c>
      <c r="BZ7" s="39">
        <v>100.05</v>
      </c>
      <c r="CA7" s="39">
        <v>192.18</v>
      </c>
      <c r="CB7" s="39">
        <v>200.57</v>
      </c>
      <c r="CC7" s="39">
        <v>211.09</v>
      </c>
      <c r="CD7" s="39">
        <v>209.37</v>
      </c>
      <c r="CE7" s="39">
        <v>214.77</v>
      </c>
      <c r="CF7" s="39">
        <v>150.54</v>
      </c>
      <c r="CG7" s="39">
        <v>151.85</v>
      </c>
      <c r="CH7" s="39">
        <v>153.88</v>
      </c>
      <c r="CI7" s="39">
        <v>157.19</v>
      </c>
      <c r="CJ7" s="39">
        <v>153.71</v>
      </c>
      <c r="CK7" s="39">
        <v>166.4</v>
      </c>
      <c r="CL7" s="39">
        <v>64.180000000000007</v>
      </c>
      <c r="CM7" s="39">
        <v>64.59</v>
      </c>
      <c r="CN7" s="39">
        <v>64.209999999999994</v>
      </c>
      <c r="CO7" s="39">
        <v>61.99</v>
      </c>
      <c r="CP7" s="39">
        <v>67.34</v>
      </c>
      <c r="CQ7" s="39">
        <v>63.18</v>
      </c>
      <c r="CR7" s="39">
        <v>63.54</v>
      </c>
      <c r="CS7" s="39">
        <v>63.53</v>
      </c>
      <c r="CT7" s="39">
        <v>63.16</v>
      </c>
      <c r="CU7" s="39">
        <v>64.41</v>
      </c>
      <c r="CV7" s="39">
        <v>60.69</v>
      </c>
      <c r="CW7" s="39">
        <v>89.28</v>
      </c>
      <c r="CX7" s="39">
        <v>87.9</v>
      </c>
      <c r="CY7" s="39">
        <v>87</v>
      </c>
      <c r="CZ7" s="39">
        <v>87.8</v>
      </c>
      <c r="DA7" s="39">
        <v>87.99</v>
      </c>
      <c r="DB7" s="39">
        <v>91.6</v>
      </c>
      <c r="DC7" s="39">
        <v>91.48</v>
      </c>
      <c r="DD7" s="39">
        <v>91.58</v>
      </c>
      <c r="DE7" s="39">
        <v>91.48</v>
      </c>
      <c r="DF7" s="39">
        <v>91.64</v>
      </c>
      <c r="DG7" s="39">
        <v>89.82</v>
      </c>
      <c r="DH7" s="39">
        <v>46.39</v>
      </c>
      <c r="DI7" s="39">
        <v>46.7</v>
      </c>
      <c r="DJ7" s="39">
        <v>46.98</v>
      </c>
      <c r="DK7" s="39">
        <v>48.42</v>
      </c>
      <c r="DL7" s="39">
        <v>48.95</v>
      </c>
      <c r="DM7" s="39">
        <v>49.1</v>
      </c>
      <c r="DN7" s="39">
        <v>49.66</v>
      </c>
      <c r="DO7" s="39">
        <v>50.41</v>
      </c>
      <c r="DP7" s="39">
        <v>51.13</v>
      </c>
      <c r="DQ7" s="39">
        <v>51.62</v>
      </c>
      <c r="DR7" s="39">
        <v>50.19</v>
      </c>
      <c r="DS7" s="39">
        <v>13.88</v>
      </c>
      <c r="DT7" s="39">
        <v>14.85</v>
      </c>
      <c r="DU7" s="39">
        <v>16.47</v>
      </c>
      <c r="DV7" s="39">
        <v>18.72</v>
      </c>
      <c r="DW7" s="39">
        <v>19.739999999999998</v>
      </c>
      <c r="DX7" s="39">
        <v>17.420000000000002</v>
      </c>
      <c r="DY7" s="39">
        <v>18.940000000000001</v>
      </c>
      <c r="DZ7" s="39">
        <v>20.36</v>
      </c>
      <c r="EA7" s="39">
        <v>22.41</v>
      </c>
      <c r="EB7" s="39">
        <v>23.68</v>
      </c>
      <c r="EC7" s="39">
        <v>20.63</v>
      </c>
      <c r="ED7" s="39">
        <v>0.57999999999999996</v>
      </c>
      <c r="EE7" s="39">
        <v>0.4</v>
      </c>
      <c r="EF7" s="39">
        <v>0.31</v>
      </c>
      <c r="EG7" s="39">
        <v>0.38</v>
      </c>
      <c r="EH7" s="39">
        <v>0.41</v>
      </c>
      <c r="EI7" s="39">
        <v>0.73</v>
      </c>
      <c r="EJ7" s="39">
        <v>0.74</v>
      </c>
      <c r="EK7" s="39">
        <v>0.75</v>
      </c>
      <c r="EL7" s="39">
        <v>0.73</v>
      </c>
      <c r="EM7" s="39">
        <v>0.79</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山下 俊邦</cp:lastModifiedBy>
  <cp:lastPrinted>2022-01-18T12:09:19Z</cp:lastPrinted>
  <dcterms:created xsi:type="dcterms:W3CDTF">2021-12-03T06:58:09Z</dcterms:created>
  <dcterms:modified xsi:type="dcterms:W3CDTF">2022-02-18T04:27:17Z</dcterms:modified>
  <cp:category/>
</cp:coreProperties>
</file>