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財政班\令和03年度\05_公営企業関係\02 照会\20220106173602_公営企業に係る経営比較分析表（令和２年度決算）の分析等について\各課回答\水道\"/>
    </mc:Choice>
  </mc:AlternateContent>
  <workbookProtection workbookAlgorithmName="SHA-512" workbookHashValue="EnfVrt0eY2BRfvsh9QNENonNyWAW0bt7usbk9apHJWVTmq7hGs2hXEnY32Lgntmu7MLPXD2e06uMnxVrp+gfMQ==" workbookSaltValue="O1jjs1lEpTpV+VWvz6Lb0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<sst xmlns="http://schemas.openxmlformats.org/spreadsheetml/2006/main" count="228" uniqueCount="112">
  <si>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</si>
  <si>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</si>
  <si>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</si>
  <si>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</si>
  <si>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</si>
  <si>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</si>
  <si>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</si>
  <si>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</si>
  <si>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</si>
  <si>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</si>
  <si>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</si>
  <si>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</si>
  <si>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</si>
  <si>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</si>
  <si>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</si>
  <si>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</si>
  <si>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</si>
  <si>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</si>
  <si>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</si>
  <si>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</si>
  <si>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</si>
  <si>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</si>
  <si>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</si>
  <si>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</si>
  <si>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</si>
  <si>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</si>
  <si>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</si>
  <si>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</si>
  <si>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</si>
  <si>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</si>
  <si>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</si>
  <si>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</si>
  <si>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</si>
  <si>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</si>
  <si>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</si>
  <si>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</si>
  <si>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</si>
  <si>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</si>
  <si>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</si>
  <si>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</si>
  <si>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</si>
  <si>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</si>
  <si>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</si>
  <si>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</si>
  <si>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</si>
  <si>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</si>
  <si>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</si>
  <si>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</si>
  <si>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</si>
  <si>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</si>
  <si>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</si>
  <si>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</si>
  <si>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</si>
  <si>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</si>
  <si>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</si>
  <si>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</si>
  <si>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</si>
  <si>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</si>
  <si>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</si>
  <si>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</si>
  <si>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</si>
  <si>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</si>
  <si>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</si>
  <si>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</si>
  <si>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</si>
  <si>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</si>
  <si>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</si>
  <si>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</si>
  <si>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</si>
  <si>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</si>
  <si>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</si>
  <si>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</si>
  <si>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</si>
  <si>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</si>
  <si>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</si>
  <si>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</si>
  <si>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</si>
  <si>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</si>
  <si>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</si>
  <si>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</si>
  <si>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</si>
  <si>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</si>
  <si>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</si>
  <si>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</si>
  <si>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</si>
  <si>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</si>
  <si>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</si>
  <si>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</si>
  <si>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</si>
  <si>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</si>
  <si>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</si>
  <si>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</si>
  <si>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</si>
  <si>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</si>
  <si>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</si>
  <si>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</si>
  <si>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</si>
  <si>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</si>
  <si>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</si>
  <si>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</si>
  <si>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</si>
  <si>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</si>
  <si>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</si>
  <si>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</si>
  <si>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</si>
  <si>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</si>
  <si>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</si>
  <si>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</si>
  <si>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</si>
  <si>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離島を有する本市は、起伏が激しい地形と小規模集落が広範囲にわたり点在し、また、水源が地下水、河川表流水など多種であることなどから、採算性、効率性に乏しい現状である。　　　　　　　　　　　　　　　　　　　　　　　　　　　　　　　　　　　　　　　　　　　　　　　　　　　　　　　　　　　　　　　　　　　　　　　　　　　　　　　　　　　　　　　　　　　　　　　　　　　　　　　　　　　　　　　　　　　　　　■経常収支比率
　過去３年は類団平均を上回っており、R2は費用の節減等により前年度より改善した。今後も健全経営を維持するため、更なる経費削減に取り組む。
■累積欠損金比率
　現在0％であり今後も経営の健全性に努める。　　　　　　　　　　　　　　　　　　　　　　　　　　　　　　　　　　　　　　　　　　　　　　　　　　　　　　　　　　　　　　　　　　　　　　　　　■流動比率
　100％を超える数値で推移しており問題ない。
■企業債残高対給水収益比率
　本市特有の地理的条件に伴う整備費により類団平均を大幅に超える水準となっている。しかしながらH30以降統合事業等が一段落したこともあり減少に転じている。今後も発行額の抑制に努めるなど残高の縮減を図る。
■料金回収率
　100％を超えており、類団平均を上回っている。今後も健全経営を維持するため、更なる経費削減に取り組んでいく。
■給水原価
　類団平均と比較すると依然として高値で推移している。起伏が激しい地形と小規模集落が広範囲にわたり点在しているため、配水池等の施設が多く、動力費をはじめ維持管理費が多額となっているためである。
■施設利用率
　人口減少等による配水量の減少を受け、施設のダウンサイジングを図り、R1には数値が大幅に改善した。R2については、人口減少と合わせ新型コロナの影響もあって利用率は低下している。今後も施設の適正化等を図り改善に努める。
■有収率
　前年度と同水準となっているが、類団平均より下回る水準となっている。積極的な漏水調査や管路の布設替えを行うなど、有収率の向上を図っていく必要がある。</t>
    <rPh sb="210" eb="212">
      <t>カコ</t>
    </rPh>
    <rPh sb="213" eb="214">
      <t>ネン</t>
    </rPh>
    <rPh sb="230" eb="232">
      <t>ヒヨウ</t>
    </rPh>
    <rPh sb="233" eb="235">
      <t>セツゲン</t>
    </rPh>
    <rPh sb="235" eb="236">
      <t>トウ</t>
    </rPh>
    <rPh sb="239" eb="242">
      <t>ゼンネンド</t>
    </rPh>
    <rPh sb="244" eb="246">
      <t>カイゼン</t>
    </rPh>
    <rPh sb="427" eb="431">
      <t>ホンシトクユウ</t>
    </rPh>
    <rPh sb="438" eb="439">
      <t>トモナ</t>
    </rPh>
    <rPh sb="442" eb="443">
      <t>ヒ</t>
    </rPh>
    <rPh sb="448" eb="450">
      <t>ヘイキン</t>
    </rPh>
    <rPh sb="451" eb="453">
      <t>オオハバ</t>
    </rPh>
    <rPh sb="454" eb="455">
      <t>コ</t>
    </rPh>
    <rPh sb="457" eb="459">
      <t>スイジュン</t>
    </rPh>
    <rPh sb="475" eb="477">
      <t>イコウ</t>
    </rPh>
    <rPh sb="477" eb="481">
      <t>トウゴウジギョウ</t>
    </rPh>
    <rPh sb="481" eb="482">
      <t>トウ</t>
    </rPh>
    <rPh sb="483" eb="486">
      <t>ヒトダンラク</t>
    </rPh>
    <rPh sb="493" eb="495">
      <t>ゲンショウ</t>
    </rPh>
    <rPh sb="496" eb="497">
      <t>テン</t>
    </rPh>
    <rPh sb="502" eb="504">
      <t>コンゴ</t>
    </rPh>
    <rPh sb="505" eb="508">
      <t>ハッコウガク</t>
    </rPh>
    <rPh sb="509" eb="511">
      <t>ヨクセイ</t>
    </rPh>
    <rPh sb="512" eb="513">
      <t>ツト</t>
    </rPh>
    <rPh sb="520" eb="522">
      <t>シュクゲン</t>
    </rPh>
    <rPh sb="523" eb="524">
      <t>ハカ</t>
    </rPh>
    <rPh sb="599" eb="601">
      <t>ヘイキン</t>
    </rPh>
    <rPh sb="677" eb="679">
      <t>タガク</t>
    </rPh>
    <rPh sb="700" eb="705">
      <t>ジンコウゲンショウトウ</t>
    </rPh>
    <rPh sb="708" eb="711">
      <t>ハイスイリョウ</t>
    </rPh>
    <rPh sb="712" eb="714">
      <t>ゲンショウ</t>
    </rPh>
    <rPh sb="715" eb="716">
      <t>ウ</t>
    </rPh>
    <rPh sb="718" eb="720">
      <t>シセツ</t>
    </rPh>
    <rPh sb="730" eb="731">
      <t>ハカ</t>
    </rPh>
    <rPh sb="737" eb="739">
      <t>スウチ</t>
    </rPh>
    <rPh sb="756" eb="760">
      <t>ジンコウゲンショウ</t>
    </rPh>
    <rPh sb="761" eb="762">
      <t>ア</t>
    </rPh>
    <rPh sb="764" eb="766">
      <t>シンガタ</t>
    </rPh>
    <rPh sb="770" eb="772">
      <t>エイキョウ</t>
    </rPh>
    <rPh sb="776" eb="779">
      <t>リヨウリツ</t>
    </rPh>
    <rPh sb="780" eb="782">
      <t>テイカ</t>
    </rPh>
    <rPh sb="787" eb="789">
      <t>コンゴ</t>
    </rPh>
    <rPh sb="793" eb="796">
      <t>テキセイカ</t>
    </rPh>
    <rPh sb="796" eb="797">
      <t>トウ</t>
    </rPh>
    <rPh sb="798" eb="799">
      <t>ハカ</t>
    </rPh>
    <rPh sb="800" eb="802">
      <t>カイゼン</t>
    </rPh>
    <rPh sb="803" eb="804">
      <t>ツト</t>
    </rPh>
    <rPh sb="818" eb="821">
      <t>ドウスイジュン</t>
    </rPh>
    <rPh sb="831" eb="833">
      <t>ヘイキン</t>
    </rPh>
    <rPh sb="838" eb="840">
      <t>スイジュン</t>
    </rPh>
    <phoneticPr fontId="4"/>
  </si>
  <si>
    <t>　耐用年数を迎えている施設も多く、漏水が多い地区や維持管理上、支障をきたしている施設を中心に更新を行っているが、抜本的な解決には至っていないのが現状である。
■有形固定資産減価償却率
　類団平均より低い水準ではあるものの、法定耐用年数を迎えた施設が多くなっている。施設の更新計画を策定するなどし、計画的な更新及び修理等による長寿命化を図る。
■管路経年化率、管路更新率
　管路経年化率については、R2は台帳の再整備に伴って類団平均を大幅に上回るなど深刻な状況が浮き彫りとなった。また、管路更新率は類団平均を超えてはいるものの改善には至っておらず、今まで以上に計画的に更新を行っていく必要がある。</t>
    <rPh sb="99" eb="100">
      <t>ヒク</t>
    </rPh>
    <rPh sb="101" eb="103">
      <t>スイジュン</t>
    </rPh>
    <rPh sb="201" eb="203">
      <t>ダイチョウ</t>
    </rPh>
    <rPh sb="204" eb="207">
      <t>サイセイビ</t>
    </rPh>
    <rPh sb="208" eb="209">
      <t>トモナ</t>
    </rPh>
    <rPh sb="213" eb="215">
      <t>ヘイキン</t>
    </rPh>
    <rPh sb="216" eb="218">
      <t>オオハバ</t>
    </rPh>
    <rPh sb="219" eb="221">
      <t>ウワマワ</t>
    </rPh>
    <rPh sb="250" eb="252">
      <t>ヘイキン</t>
    </rPh>
    <rPh sb="253" eb="254">
      <t>コ</t>
    </rPh>
    <rPh sb="262" eb="264">
      <t>カイゼン</t>
    </rPh>
    <rPh sb="266" eb="267">
      <t>イタ</t>
    </rPh>
    <rPh sb="273" eb="274">
      <t>イマ</t>
    </rPh>
    <rPh sb="276" eb="278">
      <t>イジョウ</t>
    </rPh>
    <phoneticPr fontId="4"/>
  </si>
  <si>
    <t>　人口減少や節水機器の普及等による給水収益の減少と、水道施設の維持・更新（老朽化対策）を含む維持管理費の増大が課題となっている。
　今後も令和２年度に改定した経営戦略に沿って、中長期的な視点に立った施設の整備・更新を図り、安全で安心な水道水の安定的な供給を維持していく必要がある。</t>
    <rPh sb="66" eb="68">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</si>
</sst>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1.19</c:v>
                </c:pt>
                <c:pt idx="1">
                  <c:v>0.21</c:v>
                </c:pt>
                <c:pt idx="2">
                  <c:v>0.31</c:v>
                </c:pt>
                <c:pt idx="3">
                  <c:v>0.36</c:v>
                </c:pt>
                <c:pt idx="4">
                  <c:v>0.77</c:v>
                </c:pt>
              </c:numCache>
            </c:numRef>
          </c:val>
          <c:extLst>
            <c:ext xmlns:c16="http://schemas.microsoft.com/office/drawing/2014/chart" uri="{C3380CC4-5D6E-409C-BE32-E72D297353CC}">
              <c16:uniqueId val="{00000000-0C2B-47AA-BD4A-DCD1888F89C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0.53</c:v>
                </c:pt>
              </c:numCache>
            </c:numRef>
          </c:val>
          <c:smooth val="0"/>
          <c:extLst>
            <c:ext xmlns:c16="http://schemas.microsoft.com/office/drawing/2014/chart" uri="{C3380CC4-5D6E-409C-BE32-E72D297353CC}">
              <c16:uniqueId val="{00000001-0C2B-47AA-BD4A-DCD1888F89C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55.22</c:v>
                </c:pt>
                <c:pt idx="1">
                  <c:v>55.03</c:v>
                </c:pt>
                <c:pt idx="2">
                  <c:v>56.03</c:v>
                </c:pt>
                <c:pt idx="3">
                  <c:v>61.64</c:v>
                </c:pt>
                <c:pt idx="4">
                  <c:v>57.43</c:v>
                </c:pt>
              </c:numCache>
            </c:numRef>
          </c:val>
          <c:extLst>
            <c:ext xmlns:c16="http://schemas.microsoft.com/office/drawing/2014/chart" uri="{C3380CC4-5D6E-409C-BE32-E72D297353CC}">
              <c16:uniqueId val="{00000000-5B49-4E31-A99A-CAA2208E651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55.89</c:v>
                </c:pt>
              </c:numCache>
            </c:numRef>
          </c:val>
          <c:smooth val="0"/>
          <c:extLst>
            <c:ext xmlns:c16="http://schemas.microsoft.com/office/drawing/2014/chart" uri="{C3380CC4-5D6E-409C-BE32-E72D297353CC}">
              <c16:uniqueId val="{00000001-5B49-4E31-A99A-CAA2208E651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79.36</c:v>
                </c:pt>
                <c:pt idx="1">
                  <c:v>79.84</c:v>
                </c:pt>
                <c:pt idx="2">
                  <c:v>79.64</c:v>
                </c:pt>
                <c:pt idx="3">
                  <c:v>80.22</c:v>
                </c:pt>
                <c:pt idx="4">
                  <c:v>80.260000000000005</c:v>
                </c:pt>
              </c:numCache>
            </c:numRef>
          </c:val>
          <c:extLst>
            <c:ext xmlns:c16="http://schemas.microsoft.com/office/drawing/2014/chart" uri="{C3380CC4-5D6E-409C-BE32-E72D297353CC}">
              <c16:uniqueId val="{00000000-2E3E-491C-841B-A8DFEFEB5D7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81.27</c:v>
                </c:pt>
              </c:numCache>
            </c:numRef>
          </c:val>
          <c:smooth val="0"/>
          <c:extLst>
            <c:ext xmlns:c16="http://schemas.microsoft.com/office/drawing/2014/chart" uri="{C3380CC4-5D6E-409C-BE32-E72D297353CC}">
              <c16:uniqueId val="{00000001-2E3E-491C-841B-A8DFEFEB5D7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103.68</c:v>
                </c:pt>
                <c:pt idx="1">
                  <c:v>104.55</c:v>
                </c:pt>
                <c:pt idx="2">
                  <c:v>114.69</c:v>
                </c:pt>
                <c:pt idx="3">
                  <c:v>109.83</c:v>
                </c:pt>
                <c:pt idx="4">
                  <c:v>111.4</c:v>
                </c:pt>
              </c:numCache>
            </c:numRef>
          </c:val>
          <c:extLst>
            <c:ext xmlns:c16="http://schemas.microsoft.com/office/drawing/2014/chart" uri="{C3380CC4-5D6E-409C-BE32-E72D297353CC}">
              <c16:uniqueId val="{00000000-63E9-4902-9884-D22C5763299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108.35</c:v>
                </c:pt>
              </c:numCache>
            </c:numRef>
          </c:val>
          <c:smooth val="0"/>
          <c:extLst>
            <c:ext xmlns:c16="http://schemas.microsoft.com/office/drawing/2014/chart" uri="{C3380CC4-5D6E-409C-BE32-E72D297353CC}">
              <c16:uniqueId val="{00000001-63E9-4902-9884-D22C5763299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45.09</c:v>
                </c:pt>
                <c:pt idx="1">
                  <c:v>46.72</c:v>
                </c:pt>
                <c:pt idx="2">
                  <c:v>46.76</c:v>
                </c:pt>
                <c:pt idx="3">
                  <c:v>46.11</c:v>
                </c:pt>
                <c:pt idx="4">
                  <c:v>47.49</c:v>
                </c:pt>
              </c:numCache>
            </c:numRef>
          </c:val>
          <c:extLst>
            <c:ext xmlns:c16="http://schemas.microsoft.com/office/drawing/2014/chart" uri="{C3380CC4-5D6E-409C-BE32-E72D297353CC}">
              <c16:uniqueId val="{00000000-5163-4177-818B-3AAB380D22C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50.63</c:v>
                </c:pt>
              </c:numCache>
            </c:numRef>
          </c:val>
          <c:smooth val="0"/>
          <c:extLst>
            <c:ext xmlns:c16="http://schemas.microsoft.com/office/drawing/2014/chart" uri="{C3380CC4-5D6E-409C-BE32-E72D297353CC}">
              <c16:uniqueId val="{00000001-5163-4177-818B-3AAB380D22C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6.56</c:v>
                </c:pt>
                <c:pt idx="1">
                  <c:v>13.18</c:v>
                </c:pt>
                <c:pt idx="2">
                  <c:v>15.14</c:v>
                </c:pt>
                <c:pt idx="3">
                  <c:v>16.53</c:v>
                </c:pt>
                <c:pt idx="4">
                  <c:v>33.89</c:v>
                </c:pt>
              </c:numCache>
            </c:numRef>
          </c:val>
          <c:extLst>
            <c:ext xmlns:c16="http://schemas.microsoft.com/office/drawing/2014/chart" uri="{C3380CC4-5D6E-409C-BE32-E72D297353CC}">
              <c16:uniqueId val="{00000000-9540-4B64-93C6-903B9FA9215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18.28</c:v>
                </c:pt>
              </c:numCache>
            </c:numRef>
          </c:val>
          <c:smooth val="0"/>
          <c:extLst>
            <c:ext xmlns:c16="http://schemas.microsoft.com/office/drawing/2014/chart" uri="{C3380CC4-5D6E-409C-BE32-E72D297353CC}">
              <c16:uniqueId val="{00000001-9540-4B64-93C6-903B9FA9215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72-400B-B424-EEFE86E0696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3.98</c:v>
                </c:pt>
              </c:numCache>
            </c:numRef>
          </c:val>
          <c:smooth val="0"/>
          <c:extLst>
            <c:ext xmlns:c16="http://schemas.microsoft.com/office/drawing/2014/chart" uri="{C3380CC4-5D6E-409C-BE32-E72D297353CC}">
              <c16:uniqueId val="{00000001-C672-400B-B424-EEFE86E0696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256.56</c:v>
                </c:pt>
                <c:pt idx="1">
                  <c:v>316.26</c:v>
                </c:pt>
                <c:pt idx="2">
                  <c:v>275.94</c:v>
                </c:pt>
                <c:pt idx="3">
                  <c:v>301.08</c:v>
                </c:pt>
                <c:pt idx="4">
                  <c:v>270</c:v>
                </c:pt>
              </c:numCache>
            </c:numRef>
          </c:val>
          <c:extLst>
            <c:ext xmlns:c16="http://schemas.microsoft.com/office/drawing/2014/chart" uri="{C3380CC4-5D6E-409C-BE32-E72D297353CC}">
              <c16:uniqueId val="{00000000-A3A9-4EA5-820B-33F254E43E8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367.55</c:v>
                </c:pt>
              </c:numCache>
            </c:numRef>
          </c:val>
          <c:smooth val="0"/>
          <c:extLst>
            <c:ext xmlns:c16="http://schemas.microsoft.com/office/drawing/2014/chart" uri="{C3380CC4-5D6E-409C-BE32-E72D297353CC}">
              <c16:uniqueId val="{00000001-A3A9-4EA5-820B-33F254E43E8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775.21</c:v>
                </c:pt>
                <c:pt idx="1">
                  <c:v>787.85</c:v>
                </c:pt>
                <c:pt idx="2">
                  <c:v>766.3</c:v>
                </c:pt>
                <c:pt idx="3">
                  <c:v>752.19</c:v>
                </c:pt>
                <c:pt idx="4">
                  <c:v>737.39</c:v>
                </c:pt>
              </c:numCache>
            </c:numRef>
          </c:val>
          <c:extLst>
            <c:ext xmlns:c16="http://schemas.microsoft.com/office/drawing/2014/chart" uri="{C3380CC4-5D6E-409C-BE32-E72D297353CC}">
              <c16:uniqueId val="{00000000-E448-47E0-B494-88110CF95D4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418.68</c:v>
                </c:pt>
              </c:numCache>
            </c:numRef>
          </c:val>
          <c:smooth val="0"/>
          <c:extLst>
            <c:ext xmlns:c16="http://schemas.microsoft.com/office/drawing/2014/chart" uri="{C3380CC4-5D6E-409C-BE32-E72D297353CC}">
              <c16:uniqueId val="{00000001-E448-47E0-B494-88110CF95D4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94.12</c:v>
                </c:pt>
                <c:pt idx="1">
                  <c:v>96.16</c:v>
                </c:pt>
                <c:pt idx="2">
                  <c:v>109.86</c:v>
                </c:pt>
                <c:pt idx="3">
                  <c:v>101.58</c:v>
                </c:pt>
                <c:pt idx="4">
                  <c:v>105</c:v>
                </c:pt>
              </c:numCache>
            </c:numRef>
          </c:val>
          <c:extLst>
            <c:ext xmlns:c16="http://schemas.microsoft.com/office/drawing/2014/chart" uri="{C3380CC4-5D6E-409C-BE32-E72D297353CC}">
              <c16:uniqueId val="{00000000-624E-4F00-971C-89332146EE9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94.78</c:v>
                </c:pt>
              </c:numCache>
            </c:numRef>
          </c:val>
          <c:smooth val="0"/>
          <c:extLst>
            <c:ext xmlns:c16="http://schemas.microsoft.com/office/drawing/2014/chart" uri="{C3380CC4-5D6E-409C-BE32-E72D297353CC}">
              <c16:uniqueId val="{00000001-624E-4F00-971C-89332146EE9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271.70999999999998</c:v>
                </c:pt>
                <c:pt idx="1">
                  <c:v>266.20999999999998</c:v>
                </c:pt>
                <c:pt idx="2">
                  <c:v>233.71</c:v>
                </c:pt>
                <c:pt idx="3">
                  <c:v>253.96</c:v>
                </c:pt>
                <c:pt idx="4">
                  <c:v>244.65</c:v>
                </c:pt>
              </c:numCache>
            </c:numRef>
          </c:val>
          <c:extLst>
            <c:ext xmlns:c16="http://schemas.microsoft.com/office/drawing/2014/chart" uri="{C3380CC4-5D6E-409C-BE32-E72D297353CC}">
              <c16:uniqueId val="{00000000-61C5-46A8-952C-274522F9A23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181.3</c:v>
                </c:pt>
              </c:numCache>
            </c:numRef>
          </c:val>
          <c:smooth val="0"/>
          <c:extLst>
            <c:ext xmlns:c16="http://schemas.microsoft.com/office/drawing/2014/chart" uri="{C3380CC4-5D6E-409C-BE32-E72D297353CC}">
              <c16:uniqueId val="{00000001-61C5-46A8-952C-274522F9A23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長崎県　平戸市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30265</v>
      </c>
      <c r="AM8" s="71"/>
      <c r="AN8" s="71"/>
      <c r="AO8" s="71"/>
      <c r="AP8" s="71"/>
      <c r="AQ8" s="71"/>
      <c r="AR8" s="71"/>
      <c r="AS8" s="71"/>
      <c r="AT8" s="67">
        <f>データ!$S$6</f>
        <v>235.12</v>
      </c>
      <c r="AU8" s="68"/>
      <c r="AV8" s="68"/>
      <c r="AW8" s="68"/>
      <c r="AX8" s="68"/>
      <c r="AY8" s="68"/>
      <c r="AZ8" s="68"/>
      <c r="BA8" s="68"/>
      <c r="BB8" s="70">
        <f>データ!$T$6</f>
        <v>128.72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65.73</v>
      </c>
      <c r="J10" s="68"/>
      <c r="K10" s="68"/>
      <c r="L10" s="68"/>
      <c r="M10" s="68"/>
      <c r="N10" s="68"/>
      <c r="O10" s="69"/>
      <c r="P10" s="70">
        <f>データ!$P$6</f>
        <v>98.32</v>
      </c>
      <c r="Q10" s="70"/>
      <c r="R10" s="70"/>
      <c r="S10" s="70"/>
      <c r="T10" s="70"/>
      <c r="U10" s="70"/>
      <c r="V10" s="70"/>
      <c r="W10" s="71">
        <f>データ!$Q$6</f>
        <v>4820</v>
      </c>
      <c r="X10" s="71"/>
      <c r="Y10" s="71"/>
      <c r="Z10" s="71"/>
      <c r="AA10" s="71"/>
      <c r="AB10" s="71"/>
      <c r="AC10" s="71"/>
      <c r="AD10" s="2"/>
      <c r="AE10" s="2"/>
      <c r="AF10" s="2"/>
      <c r="AG10" s="2"/>
      <c r="AH10" s="4"/>
      <c r="AI10" s="4"/>
      <c r="AJ10" s="4"/>
      <c r="AK10" s="4"/>
      <c r="AL10" s="71">
        <f>データ!$U$6</f>
        <v>29555</v>
      </c>
      <c r="AM10" s="71"/>
      <c r="AN10" s="71"/>
      <c r="AO10" s="71"/>
      <c r="AP10" s="71"/>
      <c r="AQ10" s="71"/>
      <c r="AR10" s="71"/>
      <c r="AS10" s="71"/>
      <c r="AT10" s="67">
        <f>データ!$V$6</f>
        <v>102.49</v>
      </c>
      <c r="AU10" s="68"/>
      <c r="AV10" s="68"/>
      <c r="AW10" s="68"/>
      <c r="AX10" s="68"/>
      <c r="AY10" s="68"/>
      <c r="AZ10" s="68"/>
      <c r="BA10" s="68"/>
      <c r="BB10" s="70">
        <f>データ!$W$6</f>
        <v>288.37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5" t="s">
        <v>109</v>
      </c>
      <c r="BM16" s="96"/>
      <c r="BN16" s="96"/>
      <c r="BO16" s="96"/>
      <c r="BP16" s="96"/>
      <c r="BQ16" s="96"/>
      <c r="BR16" s="96"/>
      <c r="BS16" s="96"/>
      <c r="BT16" s="96"/>
      <c r="BU16" s="96"/>
      <c r="BV16" s="96"/>
      <c r="BW16" s="96"/>
      <c r="BX16" s="96"/>
      <c r="BY16" s="96"/>
      <c r="BZ16" s="9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5"/>
      <c r="BM17" s="96"/>
      <c r="BN17" s="96"/>
      <c r="BO17" s="96"/>
      <c r="BP17" s="96"/>
      <c r="BQ17" s="96"/>
      <c r="BR17" s="96"/>
      <c r="BS17" s="96"/>
      <c r="BT17" s="96"/>
      <c r="BU17" s="96"/>
      <c r="BV17" s="96"/>
      <c r="BW17" s="96"/>
      <c r="BX17" s="96"/>
      <c r="BY17" s="96"/>
      <c r="BZ17" s="9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5"/>
      <c r="BM18" s="96"/>
      <c r="BN18" s="96"/>
      <c r="BO18" s="96"/>
      <c r="BP18" s="96"/>
      <c r="BQ18" s="96"/>
      <c r="BR18" s="96"/>
      <c r="BS18" s="96"/>
      <c r="BT18" s="96"/>
      <c r="BU18" s="96"/>
      <c r="BV18" s="96"/>
      <c r="BW18" s="96"/>
      <c r="BX18" s="96"/>
      <c r="BY18" s="96"/>
      <c r="BZ18" s="9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5"/>
      <c r="BM19" s="96"/>
      <c r="BN19" s="96"/>
      <c r="BO19" s="96"/>
      <c r="BP19" s="96"/>
      <c r="BQ19" s="96"/>
      <c r="BR19" s="96"/>
      <c r="BS19" s="96"/>
      <c r="BT19" s="96"/>
      <c r="BU19" s="96"/>
      <c r="BV19" s="96"/>
      <c r="BW19" s="96"/>
      <c r="BX19" s="96"/>
      <c r="BY19" s="96"/>
      <c r="BZ19" s="9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5"/>
      <c r="BM20" s="96"/>
      <c r="BN20" s="96"/>
      <c r="BO20" s="96"/>
      <c r="BP20" s="96"/>
      <c r="BQ20" s="96"/>
      <c r="BR20" s="96"/>
      <c r="BS20" s="96"/>
      <c r="BT20" s="96"/>
      <c r="BU20" s="96"/>
      <c r="BV20" s="96"/>
      <c r="BW20" s="96"/>
      <c r="BX20" s="96"/>
      <c r="BY20" s="96"/>
      <c r="BZ20" s="9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5"/>
      <c r="BM21" s="96"/>
      <c r="BN21" s="96"/>
      <c r="BO21" s="96"/>
      <c r="BP21" s="96"/>
      <c r="BQ21" s="96"/>
      <c r="BR21" s="96"/>
      <c r="BS21" s="96"/>
      <c r="BT21" s="96"/>
      <c r="BU21" s="96"/>
      <c r="BV21" s="96"/>
      <c r="BW21" s="96"/>
      <c r="BX21" s="96"/>
      <c r="BY21" s="96"/>
      <c r="BZ21" s="9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5"/>
      <c r="BM22" s="96"/>
      <c r="BN22" s="96"/>
      <c r="BO22" s="96"/>
      <c r="BP22" s="96"/>
      <c r="BQ22" s="96"/>
      <c r="BR22" s="96"/>
      <c r="BS22" s="96"/>
      <c r="BT22" s="96"/>
      <c r="BU22" s="96"/>
      <c r="BV22" s="96"/>
      <c r="BW22" s="96"/>
      <c r="BX22" s="96"/>
      <c r="BY22" s="96"/>
      <c r="BZ22" s="9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5"/>
      <c r="BM23" s="96"/>
      <c r="BN23" s="96"/>
      <c r="BO23" s="96"/>
      <c r="BP23" s="96"/>
      <c r="BQ23" s="96"/>
      <c r="BR23" s="96"/>
      <c r="BS23" s="96"/>
      <c r="BT23" s="96"/>
      <c r="BU23" s="96"/>
      <c r="BV23" s="96"/>
      <c r="BW23" s="96"/>
      <c r="BX23" s="96"/>
      <c r="BY23" s="96"/>
      <c r="BZ23" s="9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5"/>
      <c r="BM24" s="96"/>
      <c r="BN24" s="96"/>
      <c r="BO24" s="96"/>
      <c r="BP24" s="96"/>
      <c r="BQ24" s="96"/>
      <c r="BR24" s="96"/>
      <c r="BS24" s="96"/>
      <c r="BT24" s="96"/>
      <c r="BU24" s="96"/>
      <c r="BV24" s="96"/>
      <c r="BW24" s="96"/>
      <c r="BX24" s="96"/>
      <c r="BY24" s="96"/>
      <c r="BZ24" s="9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5"/>
      <c r="BM25" s="96"/>
      <c r="BN25" s="96"/>
      <c r="BO25" s="96"/>
      <c r="BP25" s="96"/>
      <c r="BQ25" s="96"/>
      <c r="BR25" s="96"/>
      <c r="BS25" s="96"/>
      <c r="BT25" s="96"/>
      <c r="BU25" s="96"/>
      <c r="BV25" s="96"/>
      <c r="BW25" s="96"/>
      <c r="BX25" s="96"/>
      <c r="BY25" s="96"/>
      <c r="BZ25" s="9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5"/>
      <c r="BM26" s="96"/>
      <c r="BN26" s="96"/>
      <c r="BO26" s="96"/>
      <c r="BP26" s="96"/>
      <c r="BQ26" s="96"/>
      <c r="BR26" s="96"/>
      <c r="BS26" s="96"/>
      <c r="BT26" s="96"/>
      <c r="BU26" s="96"/>
      <c r="BV26" s="96"/>
      <c r="BW26" s="96"/>
      <c r="BX26" s="96"/>
      <c r="BY26" s="96"/>
      <c r="BZ26" s="9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5"/>
      <c r="BM27" s="96"/>
      <c r="BN27" s="96"/>
      <c r="BO27" s="96"/>
      <c r="BP27" s="96"/>
      <c r="BQ27" s="96"/>
      <c r="BR27" s="96"/>
      <c r="BS27" s="96"/>
      <c r="BT27" s="96"/>
      <c r="BU27" s="96"/>
      <c r="BV27" s="96"/>
      <c r="BW27" s="96"/>
      <c r="BX27" s="96"/>
      <c r="BY27" s="96"/>
      <c r="BZ27" s="9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5"/>
      <c r="BM28" s="96"/>
      <c r="BN28" s="96"/>
      <c r="BO28" s="96"/>
      <c r="BP28" s="96"/>
      <c r="BQ28" s="96"/>
      <c r="BR28" s="96"/>
      <c r="BS28" s="96"/>
      <c r="BT28" s="96"/>
      <c r="BU28" s="96"/>
      <c r="BV28" s="96"/>
      <c r="BW28" s="96"/>
      <c r="BX28" s="96"/>
      <c r="BY28" s="96"/>
      <c r="BZ28" s="9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5"/>
      <c r="BM29" s="96"/>
      <c r="BN29" s="96"/>
      <c r="BO29" s="96"/>
      <c r="BP29" s="96"/>
      <c r="BQ29" s="96"/>
      <c r="BR29" s="96"/>
      <c r="BS29" s="96"/>
      <c r="BT29" s="96"/>
      <c r="BU29" s="96"/>
      <c r="BV29" s="96"/>
      <c r="BW29" s="96"/>
      <c r="BX29" s="96"/>
      <c r="BY29" s="96"/>
      <c r="BZ29" s="9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5"/>
      <c r="BM30" s="96"/>
      <c r="BN30" s="96"/>
      <c r="BO30" s="96"/>
      <c r="BP30" s="96"/>
      <c r="BQ30" s="96"/>
      <c r="BR30" s="96"/>
      <c r="BS30" s="96"/>
      <c r="BT30" s="96"/>
      <c r="BU30" s="96"/>
      <c r="BV30" s="96"/>
      <c r="BW30" s="96"/>
      <c r="BX30" s="96"/>
      <c r="BY30" s="96"/>
      <c r="BZ30" s="9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5"/>
      <c r="BM31" s="96"/>
      <c r="BN31" s="96"/>
      <c r="BO31" s="96"/>
      <c r="BP31" s="96"/>
      <c r="BQ31" s="96"/>
      <c r="BR31" s="96"/>
      <c r="BS31" s="96"/>
      <c r="BT31" s="96"/>
      <c r="BU31" s="96"/>
      <c r="BV31" s="96"/>
      <c r="BW31" s="96"/>
      <c r="BX31" s="96"/>
      <c r="BY31" s="96"/>
      <c r="BZ31" s="9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5"/>
      <c r="BM32" s="96"/>
      <c r="BN32" s="96"/>
      <c r="BO32" s="96"/>
      <c r="BP32" s="96"/>
      <c r="BQ32" s="96"/>
      <c r="BR32" s="96"/>
      <c r="BS32" s="96"/>
      <c r="BT32" s="96"/>
      <c r="BU32" s="96"/>
      <c r="BV32" s="96"/>
      <c r="BW32" s="96"/>
      <c r="BX32" s="96"/>
      <c r="BY32" s="96"/>
      <c r="BZ32" s="9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5"/>
      <c r="BM33" s="96"/>
      <c r="BN33" s="96"/>
      <c r="BO33" s="96"/>
      <c r="BP33" s="96"/>
      <c r="BQ33" s="96"/>
      <c r="BR33" s="96"/>
      <c r="BS33" s="96"/>
      <c r="BT33" s="96"/>
      <c r="BU33" s="96"/>
      <c r="BV33" s="96"/>
      <c r="BW33" s="96"/>
      <c r="BX33" s="96"/>
      <c r="BY33" s="96"/>
      <c r="BZ33" s="9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5"/>
      <c r="BM34" s="96"/>
      <c r="BN34" s="96"/>
      <c r="BO34" s="96"/>
      <c r="BP34" s="96"/>
      <c r="BQ34" s="96"/>
      <c r="BR34" s="96"/>
      <c r="BS34" s="96"/>
      <c r="BT34" s="96"/>
      <c r="BU34" s="96"/>
      <c r="BV34" s="96"/>
      <c r="BW34" s="96"/>
      <c r="BX34" s="96"/>
      <c r="BY34" s="96"/>
      <c r="BZ34" s="9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5"/>
      <c r="BM35" s="96"/>
      <c r="BN35" s="96"/>
      <c r="BO35" s="96"/>
      <c r="BP35" s="96"/>
      <c r="BQ35" s="96"/>
      <c r="BR35" s="96"/>
      <c r="BS35" s="96"/>
      <c r="BT35" s="96"/>
      <c r="BU35" s="96"/>
      <c r="BV35" s="96"/>
      <c r="BW35" s="96"/>
      <c r="BX35" s="96"/>
      <c r="BY35" s="96"/>
      <c r="BZ35" s="9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5"/>
      <c r="BM36" s="96"/>
      <c r="BN36" s="96"/>
      <c r="BO36" s="96"/>
      <c r="BP36" s="96"/>
      <c r="BQ36" s="96"/>
      <c r="BR36" s="96"/>
      <c r="BS36" s="96"/>
      <c r="BT36" s="96"/>
      <c r="BU36" s="96"/>
      <c r="BV36" s="96"/>
      <c r="BW36" s="96"/>
      <c r="BX36" s="96"/>
      <c r="BY36" s="96"/>
      <c r="BZ36" s="9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5"/>
      <c r="BM37" s="96"/>
      <c r="BN37" s="96"/>
      <c r="BO37" s="96"/>
      <c r="BP37" s="96"/>
      <c r="BQ37" s="96"/>
      <c r="BR37" s="96"/>
      <c r="BS37" s="96"/>
      <c r="BT37" s="96"/>
      <c r="BU37" s="96"/>
      <c r="BV37" s="96"/>
      <c r="BW37" s="96"/>
      <c r="BX37" s="96"/>
      <c r="BY37" s="96"/>
      <c r="BZ37" s="9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5"/>
      <c r="BM38" s="96"/>
      <c r="BN38" s="96"/>
      <c r="BO38" s="96"/>
      <c r="BP38" s="96"/>
      <c r="BQ38" s="96"/>
      <c r="BR38" s="96"/>
      <c r="BS38" s="96"/>
      <c r="BT38" s="96"/>
      <c r="BU38" s="96"/>
      <c r="BV38" s="96"/>
      <c r="BW38" s="96"/>
      <c r="BX38" s="96"/>
      <c r="BY38" s="96"/>
      <c r="BZ38" s="9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5"/>
      <c r="BM39" s="96"/>
      <c r="BN39" s="96"/>
      <c r="BO39" s="96"/>
      <c r="BP39" s="96"/>
      <c r="BQ39" s="96"/>
      <c r="BR39" s="96"/>
      <c r="BS39" s="96"/>
      <c r="BT39" s="96"/>
      <c r="BU39" s="96"/>
      <c r="BV39" s="96"/>
      <c r="BW39" s="96"/>
      <c r="BX39" s="96"/>
      <c r="BY39" s="96"/>
      <c r="BZ39" s="9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5"/>
      <c r="BM40" s="96"/>
      <c r="BN40" s="96"/>
      <c r="BO40" s="96"/>
      <c r="BP40" s="96"/>
      <c r="BQ40" s="96"/>
      <c r="BR40" s="96"/>
      <c r="BS40" s="96"/>
      <c r="BT40" s="96"/>
      <c r="BU40" s="96"/>
      <c r="BV40" s="96"/>
      <c r="BW40" s="96"/>
      <c r="BX40" s="96"/>
      <c r="BY40" s="96"/>
      <c r="BZ40" s="9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5"/>
      <c r="BM41" s="96"/>
      <c r="BN41" s="96"/>
      <c r="BO41" s="96"/>
      <c r="BP41" s="96"/>
      <c r="BQ41" s="96"/>
      <c r="BR41" s="96"/>
      <c r="BS41" s="96"/>
      <c r="BT41" s="96"/>
      <c r="BU41" s="96"/>
      <c r="BV41" s="96"/>
      <c r="BW41" s="96"/>
      <c r="BX41" s="96"/>
      <c r="BY41" s="96"/>
      <c r="BZ41" s="9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5"/>
      <c r="BM42" s="96"/>
      <c r="BN42" s="96"/>
      <c r="BO42" s="96"/>
      <c r="BP42" s="96"/>
      <c r="BQ42" s="96"/>
      <c r="BR42" s="96"/>
      <c r="BS42" s="96"/>
      <c r="BT42" s="96"/>
      <c r="BU42" s="96"/>
      <c r="BV42" s="96"/>
      <c r="BW42" s="96"/>
      <c r="BX42" s="96"/>
      <c r="BY42" s="96"/>
      <c r="BZ42" s="9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5"/>
      <c r="BM43" s="96"/>
      <c r="BN43" s="96"/>
      <c r="BO43" s="96"/>
      <c r="BP43" s="96"/>
      <c r="BQ43" s="96"/>
      <c r="BR43" s="96"/>
      <c r="BS43" s="96"/>
      <c r="BT43" s="96"/>
      <c r="BU43" s="96"/>
      <c r="BV43" s="96"/>
      <c r="BW43" s="96"/>
      <c r="BX43" s="96"/>
      <c r="BY43" s="96"/>
      <c r="BZ43" s="9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5"/>
      <c r="BM44" s="96"/>
      <c r="BN44" s="96"/>
      <c r="BO44" s="96"/>
      <c r="BP44" s="96"/>
      <c r="BQ44" s="96"/>
      <c r="BR44" s="96"/>
      <c r="BS44" s="96"/>
      <c r="BT44" s="96"/>
      <c r="BU44" s="96"/>
      <c r="BV44" s="96"/>
      <c r="BW44" s="96"/>
      <c r="BX44" s="96"/>
      <c r="BY44" s="96"/>
      <c r="BZ44" s="9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RDvXDNXEDb5abSFWSB8O0OnqgEzdDWl4AS4ro9ZwGNpI2OjYysKkIP7txNtG7OR5X+MEH1opReFNFnFoGq3LFA==" saltValue="AlUVk92yzvUW/WfbN35XN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422070</v>
      </c>
      <c r="D6" s="34">
        <f t="shared" si="3"/>
        <v>46</v>
      </c>
      <c r="E6" s="34">
        <f t="shared" si="3"/>
        <v>1</v>
      </c>
      <c r="F6" s="34">
        <f t="shared" si="3"/>
        <v>0</v>
      </c>
      <c r="G6" s="34">
        <f t="shared" si="3"/>
        <v>1</v>
      </c>
      <c r="H6" s="34" t="str">
        <f t="shared" si="3"/>
        <v>長崎県　平戸市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65.73</v>
      </c>
      <c r="P6" s="35">
        <f t="shared" si="3"/>
        <v>98.32</v>
      </c>
      <c r="Q6" s="35">
        <f t="shared" si="3"/>
        <v>4820</v>
      </c>
      <c r="R6" s="35">
        <f t="shared" si="3"/>
        <v>30265</v>
      </c>
      <c r="S6" s="35">
        <f t="shared" si="3"/>
        <v>235.12</v>
      </c>
      <c r="T6" s="35">
        <f t="shared" si="3"/>
        <v>128.72</v>
      </c>
      <c r="U6" s="35">
        <f t="shared" si="3"/>
        <v>29555</v>
      </c>
      <c r="V6" s="35">
        <f t="shared" si="3"/>
        <v>102.49</v>
      </c>
      <c r="W6" s="35">
        <f t="shared" si="3"/>
        <v>288.37</v>
      </c>
      <c r="X6" s="36">
        <f>IF(X7="",NA(),X7)</f>
        <v>103.68</v>
      </c>
      <c r="Y6" s="36">
        <f t="shared" ref="Y6:AG6" si="4">IF(Y7="",NA(),Y7)</f>
        <v>104.55</v>
      </c>
      <c r="Z6" s="36">
        <f t="shared" si="4"/>
        <v>114.69</v>
      </c>
      <c r="AA6" s="36">
        <f t="shared" si="4"/>
        <v>109.83</v>
      </c>
      <c r="AB6" s="36">
        <f t="shared" si="4"/>
        <v>111.4</v>
      </c>
      <c r="AC6" s="36">
        <f t="shared" si="4"/>
        <v>110.95</v>
      </c>
      <c r="AD6" s="36">
        <f t="shared" si="4"/>
        <v>110.68</v>
      </c>
      <c r="AE6" s="36">
        <f t="shared" si="4"/>
        <v>110.66</v>
      </c>
      <c r="AF6" s="36">
        <f t="shared" si="4"/>
        <v>109.01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3.98</v>
      </c>
      <c r="AS6" s="35" t="str">
        <f>IF(AS7="","",IF(AS7="-","【-】","【"&amp;SUBSTITUTE(TEXT(AS7,"#,##0.00"),"-","△")&amp;"】"))</f>
        <v>【1.15】</v>
      </c>
      <c r="AT6" s="36">
        <f>IF(AT7="",NA(),AT7)</f>
        <v>256.56</v>
      </c>
      <c r="AU6" s="36">
        <f t="shared" ref="AU6:BC6" si="6">IF(AU7="",NA(),AU7)</f>
        <v>316.26</v>
      </c>
      <c r="AV6" s="36">
        <f t="shared" si="6"/>
        <v>275.94</v>
      </c>
      <c r="AW6" s="36">
        <f t="shared" si="6"/>
        <v>301.08</v>
      </c>
      <c r="AX6" s="36">
        <f t="shared" si="6"/>
        <v>270</v>
      </c>
      <c r="AY6" s="36">
        <f t="shared" si="6"/>
        <v>377.63</v>
      </c>
      <c r="AZ6" s="36">
        <f t="shared" si="6"/>
        <v>357.34</v>
      </c>
      <c r="BA6" s="36">
        <f t="shared" si="6"/>
        <v>366.03</v>
      </c>
      <c r="BB6" s="36">
        <f t="shared" si="6"/>
        <v>365.18</v>
      </c>
      <c r="BC6" s="36">
        <f t="shared" si="6"/>
        <v>367.55</v>
      </c>
      <c r="BD6" s="35" t="str">
        <f>IF(BD7="","",IF(BD7="-","【-】","【"&amp;SUBSTITUTE(TEXT(BD7,"#,##0.00"),"-","△")&amp;"】"))</f>
        <v>【260.31】</v>
      </c>
      <c r="BE6" s="36">
        <f>IF(BE7="",NA(),BE7)</f>
        <v>775.21</v>
      </c>
      <c r="BF6" s="36">
        <f t="shared" ref="BF6:BN6" si="7">IF(BF7="",NA(),BF7)</f>
        <v>787.85</v>
      </c>
      <c r="BG6" s="36">
        <f t="shared" si="7"/>
        <v>766.3</v>
      </c>
      <c r="BH6" s="36">
        <f t="shared" si="7"/>
        <v>752.19</v>
      </c>
      <c r="BI6" s="36">
        <f t="shared" si="7"/>
        <v>737.39</v>
      </c>
      <c r="BJ6" s="36">
        <f t="shared" si="7"/>
        <v>364.71</v>
      </c>
      <c r="BK6" s="36">
        <f t="shared" si="7"/>
        <v>373.69</v>
      </c>
      <c r="BL6" s="36">
        <f t="shared" si="7"/>
        <v>370.12</v>
      </c>
      <c r="BM6" s="36">
        <f t="shared" si="7"/>
        <v>371.65</v>
      </c>
      <c r="BN6" s="36">
        <f t="shared" si="7"/>
        <v>418.68</v>
      </c>
      <c r="BO6" s="35" t="str">
        <f>IF(BO7="","",IF(BO7="-","【-】","【"&amp;SUBSTITUTE(TEXT(BO7,"#,##0.00"),"-","△")&amp;"】"))</f>
        <v>【275.67】</v>
      </c>
      <c r="BP6" s="36">
        <f>IF(BP7="",NA(),BP7)</f>
        <v>94.12</v>
      </c>
      <c r="BQ6" s="36">
        <f t="shared" ref="BQ6:BY6" si="8">IF(BQ7="",NA(),BQ7)</f>
        <v>96.16</v>
      </c>
      <c r="BR6" s="36">
        <f t="shared" si="8"/>
        <v>109.86</v>
      </c>
      <c r="BS6" s="36">
        <f t="shared" si="8"/>
        <v>101.58</v>
      </c>
      <c r="BT6" s="36">
        <f t="shared" si="8"/>
        <v>105</v>
      </c>
      <c r="BU6" s="36">
        <f t="shared" si="8"/>
        <v>100.65</v>
      </c>
      <c r="BV6" s="36">
        <f t="shared" si="8"/>
        <v>99.87</v>
      </c>
      <c r="BW6" s="36">
        <f t="shared" si="8"/>
        <v>100.42</v>
      </c>
      <c r="BX6" s="36">
        <f t="shared" si="8"/>
        <v>98.77</v>
      </c>
      <c r="BY6" s="36">
        <f t="shared" si="8"/>
        <v>94.78</v>
      </c>
      <c r="BZ6" s="35" t="str">
        <f>IF(BZ7="","",IF(BZ7="-","【-】","【"&amp;SUBSTITUTE(TEXT(BZ7,"#,##0.00"),"-","△")&amp;"】"))</f>
        <v>【100.05】</v>
      </c>
      <c r="CA6" s="36">
        <f>IF(CA7="",NA(),CA7)</f>
        <v>271.70999999999998</v>
      </c>
      <c r="CB6" s="36">
        <f t="shared" ref="CB6:CJ6" si="9">IF(CB7="",NA(),CB7)</f>
        <v>266.20999999999998</v>
      </c>
      <c r="CC6" s="36">
        <f t="shared" si="9"/>
        <v>233.71</v>
      </c>
      <c r="CD6" s="36">
        <f t="shared" si="9"/>
        <v>253.96</v>
      </c>
      <c r="CE6" s="36">
        <f t="shared" si="9"/>
        <v>244.65</v>
      </c>
      <c r="CF6" s="36">
        <f t="shared" si="9"/>
        <v>170.19</v>
      </c>
      <c r="CG6" s="36">
        <f t="shared" si="9"/>
        <v>171.81</v>
      </c>
      <c r="CH6" s="36">
        <f t="shared" si="9"/>
        <v>171.67</v>
      </c>
      <c r="CI6" s="36">
        <f t="shared" si="9"/>
        <v>173.67</v>
      </c>
      <c r="CJ6" s="36">
        <f t="shared" si="9"/>
        <v>181.3</v>
      </c>
      <c r="CK6" s="35" t="str">
        <f>IF(CK7="","",IF(CK7="-","【-】","【"&amp;SUBSTITUTE(TEXT(CK7,"#,##0.00"),"-","△")&amp;"】"))</f>
        <v>【166.40】</v>
      </c>
      <c r="CL6" s="36">
        <f>IF(CL7="",NA(),CL7)</f>
        <v>55.22</v>
      </c>
      <c r="CM6" s="36">
        <f t="shared" ref="CM6:CU6" si="10">IF(CM7="",NA(),CM7)</f>
        <v>55.03</v>
      </c>
      <c r="CN6" s="36">
        <f t="shared" si="10"/>
        <v>56.03</v>
      </c>
      <c r="CO6" s="36">
        <f t="shared" si="10"/>
        <v>61.64</v>
      </c>
      <c r="CP6" s="36">
        <f t="shared" si="10"/>
        <v>57.43</v>
      </c>
      <c r="CQ6" s="36">
        <f t="shared" si="10"/>
        <v>59.01</v>
      </c>
      <c r="CR6" s="36">
        <f t="shared" si="10"/>
        <v>60.03</v>
      </c>
      <c r="CS6" s="36">
        <f t="shared" si="10"/>
        <v>59.74</v>
      </c>
      <c r="CT6" s="36">
        <f t="shared" si="10"/>
        <v>59.67</v>
      </c>
      <c r="CU6" s="36">
        <f t="shared" si="10"/>
        <v>55.89</v>
      </c>
      <c r="CV6" s="35" t="str">
        <f>IF(CV7="","",IF(CV7="-","【-】","【"&amp;SUBSTITUTE(TEXT(CV7,"#,##0.00"),"-","△")&amp;"】"))</f>
        <v>【60.69】</v>
      </c>
      <c r="CW6" s="36">
        <f>IF(CW7="",NA(),CW7)</f>
        <v>79.36</v>
      </c>
      <c r="CX6" s="36">
        <f t="shared" ref="CX6:DF6" si="11">IF(CX7="",NA(),CX7)</f>
        <v>79.84</v>
      </c>
      <c r="CY6" s="36">
        <f t="shared" si="11"/>
        <v>79.64</v>
      </c>
      <c r="CZ6" s="36">
        <f t="shared" si="11"/>
        <v>80.22</v>
      </c>
      <c r="DA6" s="36">
        <f t="shared" si="11"/>
        <v>80.260000000000005</v>
      </c>
      <c r="DB6" s="36">
        <f t="shared" si="11"/>
        <v>85.37</v>
      </c>
      <c r="DC6" s="36">
        <f t="shared" si="11"/>
        <v>84.81</v>
      </c>
      <c r="DD6" s="36">
        <f t="shared" si="11"/>
        <v>84.8</v>
      </c>
      <c r="DE6" s="36">
        <f t="shared" si="11"/>
        <v>84.6</v>
      </c>
      <c r="DF6" s="36">
        <f t="shared" si="11"/>
        <v>81.27</v>
      </c>
      <c r="DG6" s="35" t="str">
        <f>IF(DG7="","",IF(DG7="-","【-】","【"&amp;SUBSTITUTE(TEXT(DG7,"#,##0.00"),"-","△")&amp;"】"))</f>
        <v>【89.82】</v>
      </c>
      <c r="DH6" s="36">
        <f>IF(DH7="",NA(),DH7)</f>
        <v>45.09</v>
      </c>
      <c r="DI6" s="36">
        <f t="shared" ref="DI6:DQ6" si="12">IF(DI7="",NA(),DI7)</f>
        <v>46.72</v>
      </c>
      <c r="DJ6" s="36">
        <f t="shared" si="12"/>
        <v>46.76</v>
      </c>
      <c r="DK6" s="36">
        <f t="shared" si="12"/>
        <v>46.11</v>
      </c>
      <c r="DL6" s="36">
        <f t="shared" si="12"/>
        <v>47.49</v>
      </c>
      <c r="DM6" s="36">
        <f t="shared" si="12"/>
        <v>46.9</v>
      </c>
      <c r="DN6" s="36">
        <f t="shared" si="12"/>
        <v>47.28</v>
      </c>
      <c r="DO6" s="36">
        <f t="shared" si="12"/>
        <v>47.66</v>
      </c>
      <c r="DP6" s="36">
        <f t="shared" si="12"/>
        <v>48.17</v>
      </c>
      <c r="DQ6" s="36">
        <f t="shared" si="12"/>
        <v>50.63</v>
      </c>
      <c r="DR6" s="35" t="str">
        <f>IF(DR7="","",IF(DR7="-","【-】","【"&amp;SUBSTITUTE(TEXT(DR7,"#,##0.00"),"-","△")&amp;"】"))</f>
        <v>【50.19】</v>
      </c>
      <c r="DS6" s="36">
        <f>IF(DS7="",NA(),DS7)</f>
        <v>6.56</v>
      </c>
      <c r="DT6" s="36">
        <f t="shared" ref="DT6:EB6" si="13">IF(DT7="",NA(),DT7)</f>
        <v>13.18</v>
      </c>
      <c r="DU6" s="36">
        <f t="shared" si="13"/>
        <v>15.14</v>
      </c>
      <c r="DV6" s="36">
        <f t="shared" si="13"/>
        <v>16.53</v>
      </c>
      <c r="DW6" s="36">
        <f t="shared" si="13"/>
        <v>33.89</v>
      </c>
      <c r="DX6" s="36">
        <f t="shared" si="13"/>
        <v>12.03</v>
      </c>
      <c r="DY6" s="36">
        <f t="shared" si="13"/>
        <v>12.19</v>
      </c>
      <c r="DZ6" s="36">
        <f t="shared" si="13"/>
        <v>15.1</v>
      </c>
      <c r="EA6" s="36">
        <f t="shared" si="13"/>
        <v>17.12</v>
      </c>
      <c r="EB6" s="36">
        <f t="shared" si="13"/>
        <v>18.28</v>
      </c>
      <c r="EC6" s="35" t="str">
        <f>IF(EC7="","",IF(EC7="-","【-】","【"&amp;SUBSTITUTE(TEXT(EC7,"#,##0.00"),"-","△")&amp;"】"))</f>
        <v>【20.63】</v>
      </c>
      <c r="ED6" s="36">
        <f>IF(ED7="",NA(),ED7)</f>
        <v>1.19</v>
      </c>
      <c r="EE6" s="36">
        <f t="shared" ref="EE6:EM6" si="14">IF(EE7="",NA(),EE7)</f>
        <v>0.21</v>
      </c>
      <c r="EF6" s="36">
        <f t="shared" si="14"/>
        <v>0.31</v>
      </c>
      <c r="EG6" s="36">
        <f t="shared" si="14"/>
        <v>0.36</v>
      </c>
      <c r="EH6" s="36">
        <f t="shared" si="14"/>
        <v>0.77</v>
      </c>
      <c r="EI6" s="36">
        <f t="shared" si="14"/>
        <v>0.61</v>
      </c>
      <c r="EJ6" s="36">
        <f t="shared" si="14"/>
        <v>0.51</v>
      </c>
      <c r="EK6" s="36">
        <f t="shared" si="14"/>
        <v>0.57999999999999996</v>
      </c>
      <c r="EL6" s="36">
        <f t="shared" si="14"/>
        <v>0.54</v>
      </c>
      <c r="EM6" s="36">
        <f t="shared" si="14"/>
        <v>0.53</v>
      </c>
      <c r="EN6" s="35" t="str">
        <f>IF(EN7="","",IF(EN7="-","【-】","【"&amp;SUBSTITUTE(TEXT(EN7,"#,##0.00"),"-","△")&amp;"】"))</f>
        <v>【0.69】</v>
      </c>
    </row>
    <row r="7" spans="1:144" s="37" customFormat="1" x14ac:dyDescent="0.15">
      <c r="A7" s="29"/>
      <c r="B7" s="38">
        <v>2020</v>
      </c>
      <c r="C7" s="38">
        <v>422070</v>
      </c>
      <c r="D7" s="38">
        <v>46</v>
      </c>
      <c r="E7" s="38">
        <v>1</v>
      </c>
      <c r="F7" s="38">
        <v>0</v>
      </c>
      <c r="G7" s="38">
        <v>1</v>
      </c>
      <c r="H7" s="38" t="s">
        <v>92</v>
      </c>
      <c r="I7" s="38" t="s">
        <v>93</v>
      </c>
      <c r="J7" s="38" t="s">
        <v>94</v>
      </c>
      <c r="K7" s="38" t="s">
        <v>95</v>
      </c>
      <c r="L7" s="38" t="s">
        <v>96</v>
      </c>
      <c r="M7" s="38" t="s">
        <v>97</v>
      </c>
      <c r="N7" s="39" t="s">
        <v>98</v>
      </c>
      <c r="O7" s="39">
        <v>65.73</v>
      </c>
      <c r="P7" s="39">
        <v>98.32</v>
      </c>
      <c r="Q7" s="39">
        <v>4820</v>
      </c>
      <c r="R7" s="39">
        <v>30265</v>
      </c>
      <c r="S7" s="39">
        <v>235.12</v>
      </c>
      <c r="T7" s="39">
        <v>128.72</v>
      </c>
      <c r="U7" s="39">
        <v>29555</v>
      </c>
      <c r="V7" s="39">
        <v>102.49</v>
      </c>
      <c r="W7" s="39">
        <v>288.37</v>
      </c>
      <c r="X7" s="39">
        <v>103.68</v>
      </c>
      <c r="Y7" s="39">
        <v>104.55</v>
      </c>
      <c r="Z7" s="39">
        <v>114.69</v>
      </c>
      <c r="AA7" s="39">
        <v>109.83</v>
      </c>
      <c r="AB7" s="39">
        <v>111.4</v>
      </c>
      <c r="AC7" s="39">
        <v>110.95</v>
      </c>
      <c r="AD7" s="39">
        <v>110.68</v>
      </c>
      <c r="AE7" s="39">
        <v>110.66</v>
      </c>
      <c r="AF7" s="39">
        <v>109.01</v>
      </c>
      <c r="AG7" s="39">
        <v>108.35</v>
      </c>
      <c r="AH7" s="39">
        <v>110.27</v>
      </c>
      <c r="AI7" s="39">
        <v>0</v>
      </c>
      <c r="AJ7" s="39">
        <v>0</v>
      </c>
      <c r="AK7" s="39">
        <v>0</v>
      </c>
      <c r="AL7" s="39">
        <v>0</v>
      </c>
      <c r="AM7" s="39">
        <v>0</v>
      </c>
      <c r="AN7" s="39">
        <v>3.91</v>
      </c>
      <c r="AO7" s="39">
        <v>3.56</v>
      </c>
      <c r="AP7" s="39">
        <v>2.74</v>
      </c>
      <c r="AQ7" s="39">
        <v>3.7</v>
      </c>
      <c r="AR7" s="39">
        <v>3.98</v>
      </c>
      <c r="AS7" s="39">
        <v>1.1499999999999999</v>
      </c>
      <c r="AT7" s="39">
        <v>256.56</v>
      </c>
      <c r="AU7" s="39">
        <v>316.26</v>
      </c>
      <c r="AV7" s="39">
        <v>275.94</v>
      </c>
      <c r="AW7" s="39">
        <v>301.08</v>
      </c>
      <c r="AX7" s="39">
        <v>270</v>
      </c>
      <c r="AY7" s="39">
        <v>377.63</v>
      </c>
      <c r="AZ7" s="39">
        <v>357.34</v>
      </c>
      <c r="BA7" s="39">
        <v>366.03</v>
      </c>
      <c r="BB7" s="39">
        <v>365.18</v>
      </c>
      <c r="BC7" s="39">
        <v>367.55</v>
      </c>
      <c r="BD7" s="39">
        <v>260.31</v>
      </c>
      <c r="BE7" s="39">
        <v>775.21</v>
      </c>
      <c r="BF7" s="39">
        <v>787.85</v>
      </c>
      <c r="BG7" s="39">
        <v>766.3</v>
      </c>
      <c r="BH7" s="39">
        <v>752.19</v>
      </c>
      <c r="BI7" s="39">
        <v>737.39</v>
      </c>
      <c r="BJ7" s="39">
        <v>364.71</v>
      </c>
      <c r="BK7" s="39">
        <v>373.69</v>
      </c>
      <c r="BL7" s="39">
        <v>370.12</v>
      </c>
      <c r="BM7" s="39">
        <v>371.65</v>
      </c>
      <c r="BN7" s="39">
        <v>418.68</v>
      </c>
      <c r="BO7" s="39">
        <v>275.67</v>
      </c>
      <c r="BP7" s="39">
        <v>94.12</v>
      </c>
      <c r="BQ7" s="39">
        <v>96.16</v>
      </c>
      <c r="BR7" s="39">
        <v>109.86</v>
      </c>
      <c r="BS7" s="39">
        <v>101.58</v>
      </c>
      <c r="BT7" s="39">
        <v>105</v>
      </c>
      <c r="BU7" s="39">
        <v>100.65</v>
      </c>
      <c r="BV7" s="39">
        <v>99.87</v>
      </c>
      <c r="BW7" s="39">
        <v>100.42</v>
      </c>
      <c r="BX7" s="39">
        <v>98.77</v>
      </c>
      <c r="BY7" s="39">
        <v>94.78</v>
      </c>
      <c r="BZ7" s="39">
        <v>100.05</v>
      </c>
      <c r="CA7" s="39">
        <v>271.70999999999998</v>
      </c>
      <c r="CB7" s="39">
        <v>266.20999999999998</v>
      </c>
      <c r="CC7" s="39">
        <v>233.71</v>
      </c>
      <c r="CD7" s="39">
        <v>253.96</v>
      </c>
      <c r="CE7" s="39">
        <v>244.65</v>
      </c>
      <c r="CF7" s="39">
        <v>170.19</v>
      </c>
      <c r="CG7" s="39">
        <v>171.81</v>
      </c>
      <c r="CH7" s="39">
        <v>171.67</v>
      </c>
      <c r="CI7" s="39">
        <v>173.67</v>
      </c>
      <c r="CJ7" s="39">
        <v>181.3</v>
      </c>
      <c r="CK7" s="39">
        <v>166.4</v>
      </c>
      <c r="CL7" s="39">
        <v>55.22</v>
      </c>
      <c r="CM7" s="39">
        <v>55.03</v>
      </c>
      <c r="CN7" s="39">
        <v>56.03</v>
      </c>
      <c r="CO7" s="39">
        <v>61.64</v>
      </c>
      <c r="CP7" s="39">
        <v>57.43</v>
      </c>
      <c r="CQ7" s="39">
        <v>59.01</v>
      </c>
      <c r="CR7" s="39">
        <v>60.03</v>
      </c>
      <c r="CS7" s="39">
        <v>59.74</v>
      </c>
      <c r="CT7" s="39">
        <v>59.67</v>
      </c>
      <c r="CU7" s="39">
        <v>55.89</v>
      </c>
      <c r="CV7" s="39">
        <v>60.69</v>
      </c>
      <c r="CW7" s="39">
        <v>79.36</v>
      </c>
      <c r="CX7" s="39">
        <v>79.84</v>
      </c>
      <c r="CY7" s="39">
        <v>79.64</v>
      </c>
      <c r="CZ7" s="39">
        <v>80.22</v>
      </c>
      <c r="DA7" s="39">
        <v>80.260000000000005</v>
      </c>
      <c r="DB7" s="39">
        <v>85.37</v>
      </c>
      <c r="DC7" s="39">
        <v>84.81</v>
      </c>
      <c r="DD7" s="39">
        <v>84.8</v>
      </c>
      <c r="DE7" s="39">
        <v>84.6</v>
      </c>
      <c r="DF7" s="39">
        <v>81.27</v>
      </c>
      <c r="DG7" s="39">
        <v>89.82</v>
      </c>
      <c r="DH7" s="39">
        <v>45.09</v>
      </c>
      <c r="DI7" s="39">
        <v>46.72</v>
      </c>
      <c r="DJ7" s="39">
        <v>46.76</v>
      </c>
      <c r="DK7" s="39">
        <v>46.11</v>
      </c>
      <c r="DL7" s="39">
        <v>47.49</v>
      </c>
      <c r="DM7" s="39">
        <v>46.9</v>
      </c>
      <c r="DN7" s="39">
        <v>47.28</v>
      </c>
      <c r="DO7" s="39">
        <v>47.66</v>
      </c>
      <c r="DP7" s="39">
        <v>48.17</v>
      </c>
      <c r="DQ7" s="39">
        <v>50.63</v>
      </c>
      <c r="DR7" s="39">
        <v>50.19</v>
      </c>
      <c r="DS7" s="39">
        <v>6.56</v>
      </c>
      <c r="DT7" s="39">
        <v>13.18</v>
      </c>
      <c r="DU7" s="39">
        <v>15.14</v>
      </c>
      <c r="DV7" s="39">
        <v>16.53</v>
      </c>
      <c r="DW7" s="39">
        <v>33.89</v>
      </c>
      <c r="DX7" s="39">
        <v>12.03</v>
      </c>
      <c r="DY7" s="39">
        <v>12.19</v>
      </c>
      <c r="DZ7" s="39">
        <v>15.1</v>
      </c>
      <c r="EA7" s="39">
        <v>17.12</v>
      </c>
      <c r="EB7" s="39">
        <v>18.28</v>
      </c>
      <c r="EC7" s="39">
        <v>20.63</v>
      </c>
      <c r="ED7" s="39">
        <v>1.19</v>
      </c>
      <c r="EE7" s="39">
        <v>0.21</v>
      </c>
      <c r="EF7" s="39">
        <v>0.31</v>
      </c>
      <c r="EG7" s="39">
        <v>0.36</v>
      </c>
      <c r="EH7" s="39">
        <v>0.77</v>
      </c>
      <c r="EI7" s="39">
        <v>0.61</v>
      </c>
      <c r="EJ7" s="39">
        <v>0.51</v>
      </c>
      <c r="EK7" s="39">
        <v>0.57999999999999996</v>
      </c>
      <c r="EL7" s="39">
        <v>0.54</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宏幸</cp:lastModifiedBy>
  <cp:lastPrinted>2022-01-27T06:19:07Z</cp:lastPrinted>
  <dcterms:created xsi:type="dcterms:W3CDTF">2021-12-03T06:58:13Z</dcterms:created>
  <dcterms:modified xsi:type="dcterms:W3CDTF">2022-01-27T06:19:09Z</dcterms:modified>
  <cp:category/>
</cp:coreProperties>
</file>