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6_公表\01_水道事業\"/>
    </mc:Choice>
  </mc:AlternateContent>
  <xr:revisionPtr revIDLastSave="0" documentId="13_ncr:1_{96316313-5183-4C0C-9E5C-55BA4A7D94D6}" xr6:coauthVersionLast="46" xr6:coauthVersionMax="46" xr10:uidLastSave="{00000000-0000-0000-0000-000000000000}"/>
  <workbookProtection workbookAlgorithmName="SHA-512" workbookHashValue="pRkwFBROB40bC5V8+sjnXb/tGqk2dk82JG96T7ie9sIGHHLFJegHPfjAUofuT+40SmkJC7G/Oe3ypJzql43xZQ==" workbookSaltValue="BbI8Sa+SKblCalzzNJ/4xg=="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I10" i="4"/>
  <c r="B10" i="4"/>
  <c r="BB8" i="4"/>
  <c r="AT8" i="4"/>
  <c r="AL8" i="4"/>
  <c r="AD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<sst xmlns="http://schemas.openxmlformats.org/spreadsheetml/2006/main" count="228" uniqueCount="113">
  <si>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</si>
  <si>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</si>
  <si>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</si>
  <si>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</si>
  <si>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</si>
  <si>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</si>
  <si>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</si>
  <si>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</si>
  <si>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</si>
  <si>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</si>
  <si>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</si>
  <si>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</si>
  <si>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</si>
  <si>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</si>
  <si>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</si>
  <si>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</si>
  <si>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</si>
  <si>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</si>
  <si>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</si>
  <si>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</si>
  <si>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</si>
  <si>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</si>
  <si>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</si>
  <si>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</si>
  <si>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</si>
  <si>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</si>
  <si>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</si>
  <si>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</si>
  <si>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</si>
  <si>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</si>
  <si>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</si>
  <si>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</si>
  <si>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</si>
  <si>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</si>
  <si>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</si>
  <si>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</si>
  <si>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</si>
  <si>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</si>
  <si>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</si>
  <si>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</si>
  <si>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</si>
  <si>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</si>
  <si>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</si>
  <si>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</si>
  <si>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</si>
  <si>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</si>
  <si>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</si>
  <si>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</si>
  <si>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</si>
  <si>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</si>
  <si>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</si>
  <si>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</si>
  <si>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</si>
  <si>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</si>
  <si>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</si>
  <si>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</si>
  <si>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</si>
  <si>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</si>
  <si>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</si>
  <si>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</si>
  <si>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</si>
  <si>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</si>
  <si>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</si>
  <si>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</si>
  <si>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</si>
  <si>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</si>
  <si>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</si>
  <si>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</si>
  <si>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</si>
  <si>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</si>
  <si>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</si>
  <si>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</si>
  <si>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</si>
  <si>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</si>
  <si>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</si>
  <si>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</si>
  <si>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</si>
  <si>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</si>
  <si>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</si>
  <si>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</si>
  <si>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</si>
  <si>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</si>
  <si>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</si>
  <si>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</si>
  <si>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</si>
  <si>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</si>
  <si>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</si>
  <si>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</si>
  <si>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</si>
  <si>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</si>
  <si>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</si>
  <si>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</si>
  <si>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</si>
  <si>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</si>
  <si>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</si>
  <si>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</si>
  <si>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</si>
  <si>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</si>
  <si>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</si>
  <si>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</si>
  <si>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</si>
  <si>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</si>
  <si>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</si>
  <si>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</si>
  <si>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</si>
  <si>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</si>
  <si>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</si>
  <si>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</si>
  <si>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</si>
  <si>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</si>
  <si>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②管路経年化率③管路更新率のいずれも平均値を大きく下回っているが、これは統合した簡水分の管路経過年数について正確に把握できていない部分があることが要因と考える。現在資産調査を行っており、資産管理の精度向上及び老朽管の計画的・継続的な更新が必要と考える。</t>
    <rPh sb="1" eb="3">
      <t>ユウケイ</t>
    </rPh>
    <rPh sb="3" eb="5">
      <t>コテイ</t>
    </rPh>
    <rPh sb="5" eb="7">
      <t>シサン</t>
    </rPh>
    <rPh sb="7" eb="9">
      <t>ゲンカ</t>
    </rPh>
    <rPh sb="9" eb="11">
      <t>ショウキャク</t>
    </rPh>
    <rPh sb="11" eb="12">
      <t>リツ</t>
    </rPh>
    <rPh sb="13" eb="14">
      <t>カン</t>
    </rPh>
    <rPh sb="14" eb="15">
      <t>ロ</t>
    </rPh>
    <rPh sb="15" eb="18">
      <t>ケイネンカ</t>
    </rPh>
    <rPh sb="18" eb="19">
      <t>リツ</t>
    </rPh>
    <rPh sb="20" eb="21">
      <t>カン</t>
    </rPh>
    <rPh sb="21" eb="22">
      <t>ロ</t>
    </rPh>
    <rPh sb="22" eb="24">
      <t>コウシン</t>
    </rPh>
    <rPh sb="24" eb="25">
      <t>リツ</t>
    </rPh>
    <rPh sb="30" eb="33">
      <t>ヘイキンチ</t>
    </rPh>
    <rPh sb="34" eb="35">
      <t>オオ</t>
    </rPh>
    <rPh sb="37" eb="39">
      <t>シタマワ</t>
    </rPh>
    <rPh sb="48" eb="50">
      <t>トウゴウ</t>
    </rPh>
    <rPh sb="54" eb="55">
      <t>ブン</t>
    </rPh>
    <rPh sb="56" eb="57">
      <t>カン</t>
    </rPh>
    <rPh sb="57" eb="58">
      <t>ロ</t>
    </rPh>
    <rPh sb="58" eb="60">
      <t>ケイカ</t>
    </rPh>
    <rPh sb="60" eb="62">
      <t>ネンスウ</t>
    </rPh>
    <rPh sb="66" eb="68">
      <t>セイカク</t>
    </rPh>
    <rPh sb="69" eb="71">
      <t>ハアク</t>
    </rPh>
    <rPh sb="77" eb="79">
      <t>ブブン</t>
    </rPh>
    <rPh sb="85" eb="87">
      <t>ヨウイン</t>
    </rPh>
    <rPh sb="88" eb="89">
      <t>カンガ</t>
    </rPh>
    <rPh sb="92" eb="94">
      <t>ゲンザイ</t>
    </rPh>
    <rPh sb="94" eb="96">
      <t>シサン</t>
    </rPh>
    <rPh sb="96" eb="98">
      <t>チョウサ</t>
    </rPh>
    <rPh sb="99" eb="100">
      <t>オコナ</t>
    </rPh>
    <rPh sb="105" eb="107">
      <t>シサン</t>
    </rPh>
    <rPh sb="107" eb="109">
      <t>カンリ</t>
    </rPh>
    <rPh sb="110" eb="112">
      <t>セイド</t>
    </rPh>
    <rPh sb="112" eb="114">
      <t>コウジョウ</t>
    </rPh>
    <rPh sb="114" eb="115">
      <t>オヨ</t>
    </rPh>
    <rPh sb="116" eb="118">
      <t>ロウキュウ</t>
    </rPh>
    <rPh sb="118" eb="119">
      <t>カン</t>
    </rPh>
    <rPh sb="120" eb="123">
      <t>ケイカクテキ</t>
    </rPh>
    <rPh sb="124" eb="127">
      <t>ケイゾクテキ</t>
    </rPh>
    <rPh sb="128" eb="130">
      <t>コウシン</t>
    </rPh>
    <rPh sb="131" eb="133">
      <t>ヒツヨウ</t>
    </rPh>
    <rPh sb="134" eb="135">
      <t>カンガ</t>
    </rPh>
    <phoneticPr fontId="4"/>
  </si>
  <si>
    <t>簡水を統合したことで経営状況が悪化し、平均値を下回る箇所（項目）が見受けられるため、経常収支比率や有収率の向上等、更なる経営健全化を図る必要がある。また、今後は老朽施設・管路等の設備更新を実施しなければならないため、一般会計からの繰入金に依存しないためにも、料金回収率の向上や今後の料金改定を含めた財源の確保が重要課題である。</t>
    <rPh sb="0" eb="2">
      <t>カンスイ</t>
    </rPh>
    <rPh sb="3" eb="5">
      <t>トウゴウ</t>
    </rPh>
    <rPh sb="10" eb="12">
      <t>ケイエイ</t>
    </rPh>
    <rPh sb="12" eb="14">
      <t>ジョウキョウ</t>
    </rPh>
    <rPh sb="15" eb="17">
      <t>アッカ</t>
    </rPh>
    <rPh sb="19" eb="22">
      <t>ヘイキンチ</t>
    </rPh>
    <rPh sb="23" eb="25">
      <t>シタマワ</t>
    </rPh>
    <rPh sb="26" eb="28">
      <t>カショ</t>
    </rPh>
    <rPh sb="29" eb="31">
      <t>コウモク</t>
    </rPh>
    <rPh sb="33" eb="35">
      <t>ミウ</t>
    </rPh>
    <rPh sb="42" eb="44">
      <t>ケイジョウ</t>
    </rPh>
    <rPh sb="44" eb="46">
      <t>シュウシ</t>
    </rPh>
    <rPh sb="46" eb="48">
      <t>ヒリツ</t>
    </rPh>
    <rPh sb="49" eb="52">
      <t>ユウシュウリツ</t>
    </rPh>
    <rPh sb="53" eb="55">
      <t>コウジョウ</t>
    </rPh>
    <rPh sb="55" eb="56">
      <t>トウ</t>
    </rPh>
    <rPh sb="57" eb="58">
      <t>サラ</t>
    </rPh>
    <rPh sb="60" eb="62">
      <t>ケイエイ</t>
    </rPh>
    <rPh sb="62" eb="65">
      <t>ケンゼンカ</t>
    </rPh>
    <rPh sb="66" eb="67">
      <t>ハカ</t>
    </rPh>
    <rPh sb="68" eb="70">
      <t>ヒツヨウ</t>
    </rPh>
    <rPh sb="77" eb="79">
      <t>コンゴ</t>
    </rPh>
    <rPh sb="80" eb="82">
      <t>ロウキュウ</t>
    </rPh>
    <rPh sb="82" eb="84">
      <t>シセツ</t>
    </rPh>
    <rPh sb="85" eb="86">
      <t>カン</t>
    </rPh>
    <rPh sb="86" eb="87">
      <t>ロ</t>
    </rPh>
    <rPh sb="87" eb="88">
      <t>トウ</t>
    </rPh>
    <rPh sb="89" eb="91">
      <t>セツビ</t>
    </rPh>
    <rPh sb="91" eb="93">
      <t>コウシン</t>
    </rPh>
    <rPh sb="94" eb="96">
      <t>ジッシ</t>
    </rPh>
    <rPh sb="108" eb="110">
      <t>イッパン</t>
    </rPh>
    <rPh sb="110" eb="112">
      <t>カイケイ</t>
    </rPh>
    <rPh sb="115" eb="117">
      <t>クリイレ</t>
    </rPh>
    <rPh sb="117" eb="118">
      <t>キン</t>
    </rPh>
    <rPh sb="119" eb="121">
      <t>イゾン</t>
    </rPh>
    <rPh sb="129" eb="131">
      <t>リョウキン</t>
    </rPh>
    <rPh sb="131" eb="133">
      <t>カイシュウ</t>
    </rPh>
    <rPh sb="133" eb="134">
      <t>リツ</t>
    </rPh>
    <rPh sb="135" eb="137">
      <t>コウジョウ</t>
    </rPh>
    <rPh sb="138" eb="140">
      <t>コンゴ</t>
    </rPh>
    <rPh sb="141" eb="143">
      <t>リョウキン</t>
    </rPh>
    <rPh sb="143" eb="145">
      <t>カイテイ</t>
    </rPh>
    <rPh sb="146" eb="147">
      <t>フク</t>
    </rPh>
    <rPh sb="149" eb="151">
      <t>ザイゲン</t>
    </rPh>
    <rPh sb="152" eb="154">
      <t>カクホ</t>
    </rPh>
    <rPh sb="155" eb="157">
      <t>ジュウヨウ</t>
    </rPh>
    <rPh sb="157" eb="159">
      <t>カダイ</t>
    </rPh>
    <phoneticPr fontId="4"/>
  </si>
  <si>
    <r>
      <t>①経常収支比率がR2年度は100％を切っているが、これは一般会計からの基準外繰入が削減されたためで、繰入金に依存した経営状態であり、現在料金改定を行う方向で協議を進めている。
②累積欠損金がR2年度から発生しているのは①のとおり繰入金が</t>
    </r>
    <r>
      <rPr>
        <sz val="10"/>
        <rFont val="ＭＳ ゴシック"/>
        <family val="3"/>
        <charset val="128"/>
      </rPr>
      <t>削減されたことが主な要因であり</t>
    </r>
    <r>
      <rPr>
        <sz val="10"/>
        <color theme="1"/>
        <rFont val="ＭＳ ゴシック"/>
        <family val="3"/>
        <charset val="128"/>
      </rPr>
      <t>、さらに維持管理費も増大しているため、将来を見通す経営分析を必要とする。
③流動化率は100％を超えているが、平均値は下回っている。昨年まで増加傾向でR2年度は横ばいであることから、現状問題ないと考えている。
④企業債残高対給水収益比率は平成29年度に簡水を統合したため、平均値を上回っている。
⑤料金回収率は増加傾向にあるものの平均値を下回っており、料金改定を行うことを協議している。
⑥給水原価は有収率が低いために平均値を大きく上回っている。今後も有収率の向上が必要と考える。
⑦施設利用率は季節による変動に加え老朽化も進んでおり、ピーク時には高負荷での稼働を余儀なくされている。今後の人口減少を踏まえ、施設の統合・ダウンサイジングも検討すべきと考える。
⑧有収率は対策を講じているものの、依然として平均値を大きく下回っている。今後も継続的な漏水調査・老朽化の更新を行う。</t>
    </r>
    <rPh sb="1" eb="3">
      <t>ケイジョウ</t>
    </rPh>
    <rPh sb="3" eb="5">
      <t>シュウシ</t>
    </rPh>
    <rPh sb="5" eb="7">
      <t>ヒリツ</t>
    </rPh>
    <rPh sb="10" eb="12">
      <t>ネンド</t>
    </rPh>
    <rPh sb="18" eb="19">
      <t>キ</t>
    </rPh>
    <rPh sb="28" eb="30">
      <t>イッパン</t>
    </rPh>
    <rPh sb="30" eb="32">
      <t>カイケイ</t>
    </rPh>
    <rPh sb="35" eb="37">
      <t>キジュン</t>
    </rPh>
    <rPh sb="37" eb="38">
      <t>ガイ</t>
    </rPh>
    <rPh sb="38" eb="40">
      <t>クリイレ</t>
    </rPh>
    <rPh sb="41" eb="43">
      <t>サクゲン</t>
    </rPh>
    <rPh sb="50" eb="52">
      <t>クリイレ</t>
    </rPh>
    <rPh sb="52" eb="53">
      <t>キン</t>
    </rPh>
    <rPh sb="54" eb="56">
      <t>イゾン</t>
    </rPh>
    <rPh sb="58" eb="60">
      <t>ケイエイ</t>
    </rPh>
    <rPh sb="60" eb="62">
      <t>ジョウタイ</t>
    </rPh>
    <rPh sb="66" eb="68">
      <t>ゲンザイ</t>
    </rPh>
    <rPh sb="68" eb="70">
      <t>リョウキン</t>
    </rPh>
    <rPh sb="70" eb="72">
      <t>カイテイ</t>
    </rPh>
    <rPh sb="73" eb="74">
      <t>オコナ</t>
    </rPh>
    <rPh sb="75" eb="77">
      <t>ホウコウ</t>
    </rPh>
    <rPh sb="78" eb="80">
      <t>キョウギ</t>
    </rPh>
    <rPh sb="81" eb="82">
      <t>スス</t>
    </rPh>
    <rPh sb="90" eb="92">
      <t>ルイセキ</t>
    </rPh>
    <rPh sb="92" eb="94">
      <t>ケッソン</t>
    </rPh>
    <rPh sb="94" eb="95">
      <t>キン</t>
    </rPh>
    <rPh sb="98" eb="100">
      <t>ネンド</t>
    </rPh>
    <rPh sb="102" eb="104">
      <t>ハッセイ</t>
    </rPh>
    <rPh sb="115" eb="117">
      <t>クリイレ</t>
    </rPh>
    <rPh sb="117" eb="118">
      <t>キン</t>
    </rPh>
    <rPh sb="119" eb="121">
      <t>サクゲン</t>
    </rPh>
    <rPh sb="127" eb="128">
      <t>オモ</t>
    </rPh>
    <rPh sb="129" eb="131">
      <t>ヨウイン</t>
    </rPh>
    <rPh sb="138" eb="140">
      <t>イジ</t>
    </rPh>
    <rPh sb="140" eb="143">
      <t>カンリヒ</t>
    </rPh>
    <rPh sb="144" eb="146">
      <t>ゾウダイ</t>
    </rPh>
    <rPh sb="153" eb="155">
      <t>ショウライ</t>
    </rPh>
    <rPh sb="156" eb="158">
      <t>ミトオ</t>
    </rPh>
    <rPh sb="159" eb="161">
      <t>ケイエイ</t>
    </rPh>
    <rPh sb="161" eb="163">
      <t>ブンセキ</t>
    </rPh>
    <rPh sb="164" eb="166">
      <t>ヒツヨウ</t>
    </rPh>
    <rPh sb="173" eb="176">
      <t>リュウドウカ</t>
    </rPh>
    <rPh sb="176" eb="177">
      <t>リツ</t>
    </rPh>
    <rPh sb="183" eb="184">
      <t>コ</t>
    </rPh>
    <rPh sb="190" eb="193">
      <t>ヘイキンチ</t>
    </rPh>
    <rPh sb="194" eb="196">
      <t>シタマワ</t>
    </rPh>
    <rPh sb="201" eb="203">
      <t>サクネン</t>
    </rPh>
    <rPh sb="205" eb="207">
      <t>ゾウカ</t>
    </rPh>
    <rPh sb="207" eb="209">
      <t>ケイコウ</t>
    </rPh>
    <rPh sb="212" eb="214">
      <t>ネンド</t>
    </rPh>
    <rPh sb="215" eb="216">
      <t>ヨコ</t>
    </rPh>
    <rPh sb="226" eb="228">
      <t>ゲンジョウ</t>
    </rPh>
    <rPh sb="228" eb="230">
      <t>モンダイ</t>
    </rPh>
    <rPh sb="233" eb="234">
      <t>カンガ</t>
    </rPh>
    <rPh sb="242" eb="244">
      <t>キギョウ</t>
    </rPh>
    <rPh sb="244" eb="245">
      <t>サイ</t>
    </rPh>
    <rPh sb="245" eb="247">
      <t>ザンダカ</t>
    </rPh>
    <rPh sb="247" eb="248">
      <t>タイ</t>
    </rPh>
    <rPh sb="248" eb="250">
      <t>キュウスイ</t>
    </rPh>
    <rPh sb="250" eb="252">
      <t>シュウエキ</t>
    </rPh>
    <rPh sb="252" eb="254">
      <t>ヒリツ</t>
    </rPh>
    <rPh sb="255" eb="257">
      <t>ヘイセイ</t>
    </rPh>
    <rPh sb="259" eb="261">
      <t>ネンド</t>
    </rPh>
    <rPh sb="262" eb="264">
      <t>カンスイ</t>
    </rPh>
    <rPh sb="265" eb="267">
      <t>トウゴウ</t>
    </rPh>
    <rPh sb="272" eb="275">
      <t>ヘイキンチ</t>
    </rPh>
    <rPh sb="276" eb="278">
      <t>ウワマワ</t>
    </rPh>
    <rPh sb="286" eb="288">
      <t>リョウキン</t>
    </rPh>
    <rPh sb="288" eb="290">
      <t>カイシュウ</t>
    </rPh>
    <rPh sb="290" eb="291">
      <t>リツ</t>
    </rPh>
    <rPh sb="292" eb="294">
      <t>ゾウカ</t>
    </rPh>
    <rPh sb="294" eb="296">
      <t>ケイコウ</t>
    </rPh>
    <rPh sb="302" eb="305">
      <t>ヘイキンチ</t>
    </rPh>
    <rPh sb="306" eb="308">
      <t>シタマワ</t>
    </rPh>
    <rPh sb="313" eb="315">
      <t>リョウキン</t>
    </rPh>
    <rPh sb="315" eb="317">
      <t>カイテイ</t>
    </rPh>
    <rPh sb="318" eb="319">
      <t>オコナ</t>
    </rPh>
    <rPh sb="323" eb="325">
      <t>キョウギ</t>
    </rPh>
    <rPh sb="333" eb="335">
      <t>キュウスイ</t>
    </rPh>
    <rPh sb="335" eb="337">
      <t>ゲンカ</t>
    </rPh>
    <rPh sb="338" eb="341">
      <t>ユウシュウリツ</t>
    </rPh>
    <rPh sb="342" eb="343">
      <t>ヒク</t>
    </rPh>
    <rPh sb="347" eb="350">
      <t>ヘイキンチ</t>
    </rPh>
    <rPh sb="351" eb="352">
      <t>オオ</t>
    </rPh>
    <rPh sb="354" eb="356">
      <t>ウワマワ</t>
    </rPh>
    <rPh sb="361" eb="363">
      <t>コンゴ</t>
    </rPh>
    <rPh sb="364" eb="367">
      <t>ユウシュウリツ</t>
    </rPh>
    <rPh sb="368" eb="370">
      <t>コウジョウ</t>
    </rPh>
    <rPh sb="371" eb="373">
      <t>ヒツヨウ</t>
    </rPh>
    <rPh sb="374" eb="375">
      <t>カンガ</t>
    </rPh>
    <rPh sb="381" eb="383">
      <t>シセツ</t>
    </rPh>
    <rPh sb="383" eb="385">
      <t>リヨウ</t>
    </rPh>
    <rPh sb="385" eb="386">
      <t>リツ</t>
    </rPh>
    <rPh sb="387" eb="389">
      <t>キセツ</t>
    </rPh>
    <rPh sb="392" eb="394">
      <t>ヘンドウ</t>
    </rPh>
    <rPh sb="395" eb="396">
      <t>クワ</t>
    </rPh>
    <rPh sb="397" eb="400">
      <t>ロウキュウカ</t>
    </rPh>
    <rPh sb="401" eb="402">
      <t>スス</t>
    </rPh>
    <rPh sb="410" eb="411">
      <t>トキ</t>
    </rPh>
    <rPh sb="413" eb="416">
      <t>コウフカ</t>
    </rPh>
    <rPh sb="418" eb="420">
      <t>カドウ</t>
    </rPh>
    <rPh sb="421" eb="423">
      <t>ヨギ</t>
    </rPh>
    <rPh sb="431" eb="433">
      <t>コンゴ</t>
    </rPh>
    <rPh sb="434" eb="436">
      <t>ジンコウ</t>
    </rPh>
    <rPh sb="436" eb="438">
      <t>ゲンショウ</t>
    </rPh>
    <rPh sb="439" eb="440">
      <t>フ</t>
    </rPh>
    <rPh sb="443" eb="445">
      <t>シセツ</t>
    </rPh>
    <rPh sb="446" eb="448">
      <t>トウゴウ</t>
    </rPh>
    <rPh sb="458" eb="460">
      <t>ケントウ</t>
    </rPh>
    <rPh sb="464" eb="465">
      <t>カンガ</t>
    </rPh>
    <rPh sb="471" eb="474">
      <t>ユウシュウリツ</t>
    </rPh>
    <rPh sb="475" eb="477">
      <t>タイサク</t>
    </rPh>
    <rPh sb="478" eb="479">
      <t>コウ</t>
    </rPh>
    <rPh sb="487" eb="489">
      <t>イゼン</t>
    </rPh>
    <rPh sb="492" eb="495">
      <t>ヘイキンチ</t>
    </rPh>
    <rPh sb="496" eb="497">
      <t>オオ</t>
    </rPh>
    <rPh sb="506" eb="508">
      <t>コンゴ</t>
    </rPh>
    <rPh sb="509" eb="512">
      <t>ケイゾクテキ</t>
    </rPh>
    <rPh sb="513" eb="515">
      <t>ロウスイ</t>
    </rPh>
    <rPh sb="515" eb="517">
      <t>チョウサ</t>
    </rPh>
    <rPh sb="518" eb="521">
      <t>ロウキュウカ</t>
    </rPh>
    <rPh sb="522" eb="524">
      <t>コウシン</t>
    </rPh>
    <rPh sb="525" eb="5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</si>
</sst>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0.56000000000000005</c:v>
                </c:pt>
                <c:pt idx="1">
                  <c:v>0.19</c:v>
                </c:pt>
                <c:pt idx="2">
                  <c:v>0.42</c:v>
                </c:pt>
                <c:pt idx="3">
                  <c:v>0.26</c:v>
                </c:pt>
                <c:pt idx="4">
                  <c:v>0.37</c:v>
                </c:pt>
              </c:numCache>
            </c:numRef>
          </c:val>
          <c:extLst>
            <c:ext xmlns:c16="http://schemas.microsoft.com/office/drawing/2014/chart" uri="{C3380CC4-5D6E-409C-BE32-E72D297353CC}">
              <c16:uniqueId val="{00000000-B5FD-46D8-A2BE-370BEEF789B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0.54</c:v>
                </c:pt>
                <c:pt idx="2">
                  <c:v>0.5</c:v>
                </c:pt>
                <c:pt idx="3">
                  <c:v>0.52</c:v>
                </c:pt>
                <c:pt idx="4">
                  <c:v>0.53</c:v>
                </c:pt>
              </c:numCache>
            </c:numRef>
          </c:val>
          <c:smooth val="0"/>
          <c:extLst>
            <c:ext xmlns:c16="http://schemas.microsoft.com/office/drawing/2014/chart" uri="{C3380CC4-5D6E-409C-BE32-E72D297353CC}">
              <c16:uniqueId val="{00000001-B5FD-46D8-A2BE-370BEEF789B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63.86</c:v>
                </c:pt>
                <c:pt idx="1">
                  <c:v>59.64</c:v>
                </c:pt>
                <c:pt idx="2">
                  <c:v>59.49</c:v>
                </c:pt>
                <c:pt idx="3">
                  <c:v>59.56</c:v>
                </c:pt>
                <c:pt idx="4">
                  <c:v>58.83</c:v>
                </c:pt>
              </c:numCache>
            </c:numRef>
          </c:val>
          <c:extLst>
            <c:ext xmlns:c16="http://schemas.microsoft.com/office/drawing/2014/chart" uri="{C3380CC4-5D6E-409C-BE32-E72D297353CC}">
              <c16:uniqueId val="{00000000-071E-4881-A930-1239C28AEC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55.63</c:v>
                </c:pt>
                <c:pt idx="2">
                  <c:v>55.03</c:v>
                </c:pt>
                <c:pt idx="3">
                  <c:v>55.14</c:v>
                </c:pt>
                <c:pt idx="4">
                  <c:v>55.89</c:v>
                </c:pt>
              </c:numCache>
            </c:numRef>
          </c:val>
          <c:smooth val="0"/>
          <c:extLst>
            <c:ext xmlns:c16="http://schemas.microsoft.com/office/drawing/2014/chart" uri="{C3380CC4-5D6E-409C-BE32-E72D297353CC}">
              <c16:uniqueId val="{00000001-071E-4881-A930-1239C28AEC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78.040000000000006</c:v>
                </c:pt>
                <c:pt idx="1">
                  <c:v>65.459999999999994</c:v>
                </c:pt>
                <c:pt idx="2">
                  <c:v>64.900000000000006</c:v>
                </c:pt>
                <c:pt idx="3">
                  <c:v>64.430000000000007</c:v>
                </c:pt>
                <c:pt idx="4">
                  <c:v>65.77</c:v>
                </c:pt>
              </c:numCache>
            </c:numRef>
          </c:val>
          <c:extLst>
            <c:ext xmlns:c16="http://schemas.microsoft.com/office/drawing/2014/chart" uri="{C3380CC4-5D6E-409C-BE32-E72D297353CC}">
              <c16:uniqueId val="{00000000-31D3-48EE-AA37-172DBF1579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82.04</c:v>
                </c:pt>
                <c:pt idx="2">
                  <c:v>81.900000000000006</c:v>
                </c:pt>
                <c:pt idx="3">
                  <c:v>81.39</c:v>
                </c:pt>
                <c:pt idx="4">
                  <c:v>81.27</c:v>
                </c:pt>
              </c:numCache>
            </c:numRef>
          </c:val>
          <c:smooth val="0"/>
          <c:extLst>
            <c:ext xmlns:c16="http://schemas.microsoft.com/office/drawing/2014/chart" uri="{C3380CC4-5D6E-409C-BE32-E72D297353CC}">
              <c16:uniqueId val="{00000001-31D3-48EE-AA37-172DBF1579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118.68</c:v>
                </c:pt>
                <c:pt idx="1">
                  <c:v>104.07</c:v>
                </c:pt>
                <c:pt idx="2">
                  <c:v>108.41</c:v>
                </c:pt>
                <c:pt idx="3">
                  <c:v>104.28</c:v>
                </c:pt>
                <c:pt idx="4">
                  <c:v>91.58</c:v>
                </c:pt>
              </c:numCache>
            </c:numRef>
          </c:val>
          <c:extLst>
            <c:ext xmlns:c16="http://schemas.microsoft.com/office/drawing/2014/chart" uri="{C3380CC4-5D6E-409C-BE32-E72D297353CC}">
              <c16:uniqueId val="{00000000-7B4C-4A96-914B-2DA1533DA7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110.05</c:v>
                </c:pt>
                <c:pt idx="2">
                  <c:v>108.87</c:v>
                </c:pt>
                <c:pt idx="3">
                  <c:v>108.61</c:v>
                </c:pt>
                <c:pt idx="4">
                  <c:v>108.35</c:v>
                </c:pt>
              </c:numCache>
            </c:numRef>
          </c:val>
          <c:smooth val="0"/>
          <c:extLst>
            <c:ext xmlns:c16="http://schemas.microsoft.com/office/drawing/2014/chart" uri="{C3380CC4-5D6E-409C-BE32-E72D297353CC}">
              <c16:uniqueId val="{00000001-7B4C-4A96-914B-2DA1533DA7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46.33</c:v>
                </c:pt>
                <c:pt idx="1">
                  <c:v>17.41</c:v>
                </c:pt>
                <c:pt idx="2">
                  <c:v>21.68</c:v>
                </c:pt>
                <c:pt idx="3">
                  <c:v>25.46</c:v>
                </c:pt>
                <c:pt idx="4">
                  <c:v>28.88</c:v>
                </c:pt>
              </c:numCache>
            </c:numRef>
          </c:val>
          <c:extLst>
            <c:ext xmlns:c16="http://schemas.microsoft.com/office/drawing/2014/chart" uri="{C3380CC4-5D6E-409C-BE32-E72D297353CC}">
              <c16:uniqueId val="{00000000-6340-42FE-A4B9-EDBEEB9B80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48.05</c:v>
                </c:pt>
                <c:pt idx="2">
                  <c:v>48.87</c:v>
                </c:pt>
                <c:pt idx="3">
                  <c:v>49.92</c:v>
                </c:pt>
                <c:pt idx="4">
                  <c:v>50.63</c:v>
                </c:pt>
              </c:numCache>
            </c:numRef>
          </c:val>
          <c:smooth val="0"/>
          <c:extLst>
            <c:ext xmlns:c16="http://schemas.microsoft.com/office/drawing/2014/chart" uri="{C3380CC4-5D6E-409C-BE32-E72D297353CC}">
              <c16:uniqueId val="{00000001-6340-42FE-A4B9-EDBEEB9B80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10.75</c:v>
                </c:pt>
                <c:pt idx="1">
                  <c:v>1.58</c:v>
                </c:pt>
                <c:pt idx="2">
                  <c:v>1.66</c:v>
                </c:pt>
                <c:pt idx="3">
                  <c:v>1.57</c:v>
                </c:pt>
                <c:pt idx="4">
                  <c:v>1.57</c:v>
                </c:pt>
              </c:numCache>
            </c:numRef>
          </c:val>
          <c:extLst>
            <c:ext xmlns:c16="http://schemas.microsoft.com/office/drawing/2014/chart" uri="{C3380CC4-5D6E-409C-BE32-E72D297353CC}">
              <c16:uniqueId val="{00000000-8B91-4ADF-9E4D-87F33066A0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13.39</c:v>
                </c:pt>
                <c:pt idx="2">
                  <c:v>14.85</c:v>
                </c:pt>
                <c:pt idx="3">
                  <c:v>16.88</c:v>
                </c:pt>
                <c:pt idx="4">
                  <c:v>18.28</c:v>
                </c:pt>
              </c:numCache>
            </c:numRef>
          </c:val>
          <c:smooth val="0"/>
          <c:extLst>
            <c:ext xmlns:c16="http://schemas.microsoft.com/office/drawing/2014/chart" uri="{C3380CC4-5D6E-409C-BE32-E72D297353CC}">
              <c16:uniqueId val="{00000001-8B91-4ADF-9E4D-87F33066A0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quot;-&quot;">
                  <c:v>12.46</c:v>
                </c:pt>
              </c:numCache>
            </c:numRef>
          </c:val>
          <c:extLst>
            <c:ext xmlns:c16="http://schemas.microsoft.com/office/drawing/2014/chart" uri="{C3380CC4-5D6E-409C-BE32-E72D297353CC}">
              <c16:uniqueId val="{00000000-32C1-42B6-B1FB-ED72E8EFEF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2.64</c:v>
                </c:pt>
                <c:pt idx="2">
                  <c:v>3.16</c:v>
                </c:pt>
                <c:pt idx="3">
                  <c:v>3.59</c:v>
                </c:pt>
                <c:pt idx="4">
                  <c:v>3.98</c:v>
                </c:pt>
              </c:numCache>
            </c:numRef>
          </c:val>
          <c:smooth val="0"/>
          <c:extLst>
            <c:ext xmlns:c16="http://schemas.microsoft.com/office/drawing/2014/chart" uri="{C3380CC4-5D6E-409C-BE32-E72D297353CC}">
              <c16:uniqueId val="{00000001-32C1-42B6-B1FB-ED72E8EFEF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779.58</c:v>
                </c:pt>
                <c:pt idx="1">
                  <c:v>231.79</c:v>
                </c:pt>
                <c:pt idx="2">
                  <c:v>242.09</c:v>
                </c:pt>
                <c:pt idx="3">
                  <c:v>306.74</c:v>
                </c:pt>
                <c:pt idx="4">
                  <c:v>299.64999999999998</c:v>
                </c:pt>
              </c:numCache>
            </c:numRef>
          </c:val>
          <c:extLst>
            <c:ext xmlns:c16="http://schemas.microsoft.com/office/drawing/2014/chart" uri="{C3380CC4-5D6E-409C-BE32-E72D297353CC}">
              <c16:uniqueId val="{00000000-C1E2-4C95-A681-780C67A7CD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359.47</c:v>
                </c:pt>
                <c:pt idx="2">
                  <c:v>369.69</c:v>
                </c:pt>
                <c:pt idx="3">
                  <c:v>379.08</c:v>
                </c:pt>
                <c:pt idx="4">
                  <c:v>367.55</c:v>
                </c:pt>
              </c:numCache>
            </c:numRef>
          </c:val>
          <c:smooth val="0"/>
          <c:extLst>
            <c:ext xmlns:c16="http://schemas.microsoft.com/office/drawing/2014/chart" uri="{C3380CC4-5D6E-409C-BE32-E72D297353CC}">
              <c16:uniqueId val="{00000001-C1E2-4C95-A681-780C67A7CD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89.84</c:v>
                </c:pt>
                <c:pt idx="1">
                  <c:v>670.68</c:v>
                </c:pt>
                <c:pt idx="2">
                  <c:v>618.21</c:v>
                </c:pt>
                <c:pt idx="3">
                  <c:v>509.69</c:v>
                </c:pt>
                <c:pt idx="4">
                  <c:v>468.26</c:v>
                </c:pt>
              </c:numCache>
            </c:numRef>
          </c:val>
          <c:extLst>
            <c:ext xmlns:c16="http://schemas.microsoft.com/office/drawing/2014/chart" uri="{C3380CC4-5D6E-409C-BE32-E72D297353CC}">
              <c16:uniqueId val="{00000000-47CB-4B24-99DE-97E188603B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401.79</c:v>
                </c:pt>
                <c:pt idx="2">
                  <c:v>402.99</c:v>
                </c:pt>
                <c:pt idx="3">
                  <c:v>398.98</c:v>
                </c:pt>
                <c:pt idx="4">
                  <c:v>418.68</c:v>
                </c:pt>
              </c:numCache>
            </c:numRef>
          </c:val>
          <c:smooth val="0"/>
          <c:extLst>
            <c:ext xmlns:c16="http://schemas.microsoft.com/office/drawing/2014/chart" uri="{C3380CC4-5D6E-409C-BE32-E72D297353CC}">
              <c16:uniqueId val="{00000001-47CB-4B24-99DE-97E188603B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118.33</c:v>
                </c:pt>
                <c:pt idx="1">
                  <c:v>72.95</c:v>
                </c:pt>
                <c:pt idx="2">
                  <c:v>76.92</c:v>
                </c:pt>
                <c:pt idx="3">
                  <c:v>80.33</c:v>
                </c:pt>
                <c:pt idx="4">
                  <c:v>83.67</c:v>
                </c:pt>
              </c:numCache>
            </c:numRef>
          </c:val>
          <c:extLst>
            <c:ext xmlns:c16="http://schemas.microsoft.com/office/drawing/2014/chart" uri="{C3380CC4-5D6E-409C-BE32-E72D297353CC}">
              <c16:uniqueId val="{00000000-78FC-4A63-8DC0-E9443F6AF9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100.12</c:v>
                </c:pt>
                <c:pt idx="2">
                  <c:v>98.66</c:v>
                </c:pt>
                <c:pt idx="3">
                  <c:v>98.64</c:v>
                </c:pt>
                <c:pt idx="4">
                  <c:v>94.78</c:v>
                </c:pt>
              </c:numCache>
            </c:numRef>
          </c:val>
          <c:smooth val="0"/>
          <c:extLst>
            <c:ext xmlns:c16="http://schemas.microsoft.com/office/drawing/2014/chart" uri="{C3380CC4-5D6E-409C-BE32-E72D297353CC}">
              <c16:uniqueId val="{00000001-78FC-4A63-8DC0-E9443F6AF9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165.02</c:v>
                </c:pt>
                <c:pt idx="1">
                  <c:v>275.52</c:v>
                </c:pt>
                <c:pt idx="2">
                  <c:v>263.08999999999997</c:v>
                </c:pt>
                <c:pt idx="3">
                  <c:v>248.45</c:v>
                </c:pt>
                <c:pt idx="4">
                  <c:v>237.47</c:v>
                </c:pt>
              </c:numCache>
            </c:numRef>
          </c:val>
          <c:extLst>
            <c:ext xmlns:c16="http://schemas.microsoft.com/office/drawing/2014/chart" uri="{C3380CC4-5D6E-409C-BE32-E72D297353CC}">
              <c16:uniqueId val="{00000000-516C-4A20-ACFE-37BEB887CC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174.97</c:v>
                </c:pt>
                <c:pt idx="2">
                  <c:v>178.59</c:v>
                </c:pt>
                <c:pt idx="3">
                  <c:v>178.92</c:v>
                </c:pt>
                <c:pt idx="4">
                  <c:v>181.3</c:v>
                </c:pt>
              </c:numCache>
            </c:numRef>
          </c:val>
          <c:smooth val="0"/>
          <c:extLst>
            <c:ext xmlns:c16="http://schemas.microsoft.com/office/drawing/2014/chart" uri="{C3380CC4-5D6E-409C-BE32-E72D297353CC}">
              <c16:uniqueId val="{00000001-516C-4A20-ACFE-37BEB887CC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長崎県　壱岐市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25977</v>
      </c>
      <c r="AM8" s="74"/>
      <c r="AN8" s="74"/>
      <c r="AO8" s="74"/>
      <c r="AP8" s="74"/>
      <c r="AQ8" s="74"/>
      <c r="AR8" s="74"/>
      <c r="AS8" s="74"/>
      <c r="AT8" s="70">
        <f>データ!$S$6</f>
        <v>139.41999999999999</v>
      </c>
      <c r="AU8" s="71"/>
      <c r="AV8" s="71"/>
      <c r="AW8" s="71"/>
      <c r="AX8" s="71"/>
      <c r="AY8" s="71"/>
      <c r="AZ8" s="71"/>
      <c r="BA8" s="71"/>
      <c r="BB8" s="73">
        <f>データ!$T$6</f>
        <v>186.32</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2">
      <c r="A10" s="2"/>
      <c r="B10" s="70" t="str">
        <f>データ!$N$6</f>
        <v>-</v>
      </c>
      <c r="C10" s="71"/>
      <c r="D10" s="71"/>
      <c r="E10" s="71"/>
      <c r="F10" s="71"/>
      <c r="G10" s="71"/>
      <c r="H10" s="71"/>
      <c r="I10" s="70">
        <f>データ!$O$6</f>
        <v>70.63</v>
      </c>
      <c r="J10" s="71"/>
      <c r="K10" s="71"/>
      <c r="L10" s="71"/>
      <c r="M10" s="71"/>
      <c r="N10" s="71"/>
      <c r="O10" s="72"/>
      <c r="P10" s="73">
        <f>データ!$P$6</f>
        <v>99.76</v>
      </c>
      <c r="Q10" s="73"/>
      <c r="R10" s="73"/>
      <c r="S10" s="73"/>
      <c r="T10" s="73"/>
      <c r="U10" s="73"/>
      <c r="V10" s="73"/>
      <c r="W10" s="74">
        <f>データ!$Q$6</f>
        <v>4240</v>
      </c>
      <c r="X10" s="74"/>
      <c r="Y10" s="74"/>
      <c r="Z10" s="74"/>
      <c r="AA10" s="74"/>
      <c r="AB10" s="74"/>
      <c r="AC10" s="74"/>
      <c r="AD10" s="2"/>
      <c r="AE10" s="2"/>
      <c r="AF10" s="2"/>
      <c r="AG10" s="2"/>
      <c r="AH10" s="4"/>
      <c r="AI10" s="4"/>
      <c r="AJ10" s="4"/>
      <c r="AK10" s="4"/>
      <c r="AL10" s="74">
        <f>データ!$U$6</f>
        <v>25564</v>
      </c>
      <c r="AM10" s="74"/>
      <c r="AN10" s="74"/>
      <c r="AO10" s="74"/>
      <c r="AP10" s="74"/>
      <c r="AQ10" s="74"/>
      <c r="AR10" s="74"/>
      <c r="AS10" s="74"/>
      <c r="AT10" s="70">
        <f>データ!$V$6</f>
        <v>133.93</v>
      </c>
      <c r="AU10" s="71"/>
      <c r="AV10" s="71"/>
      <c r="AW10" s="71"/>
      <c r="AX10" s="71"/>
      <c r="AY10" s="71"/>
      <c r="AZ10" s="71"/>
      <c r="BA10" s="71"/>
      <c r="BB10" s="73">
        <f>データ!$W$6</f>
        <v>190.88</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Y51jxfUk5F88gUqzwdPAn1z7uN/cbgIfZYsoL+ZkUAZijha5/J1vy4Rhi0mPP6jkyPkoIW+jWjt7IcGTE+MqQ==" saltValue="AXgox39520gIHj8g96oBg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422100</v>
      </c>
      <c r="D6" s="34">
        <f t="shared" si="3"/>
        <v>46</v>
      </c>
      <c r="E6" s="34">
        <f t="shared" si="3"/>
        <v>1</v>
      </c>
      <c r="F6" s="34">
        <f t="shared" si="3"/>
        <v>0</v>
      </c>
      <c r="G6" s="34">
        <f t="shared" si="3"/>
        <v>1</v>
      </c>
      <c r="H6" s="34" t="str">
        <f t="shared" si="3"/>
        <v>長崎県　壱岐市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70.63</v>
      </c>
      <c r="P6" s="35">
        <f t="shared" si="3"/>
        <v>99.76</v>
      </c>
      <c r="Q6" s="35">
        <f t="shared" si="3"/>
        <v>4240</v>
      </c>
      <c r="R6" s="35">
        <f t="shared" si="3"/>
        <v>25977</v>
      </c>
      <c r="S6" s="35">
        <f t="shared" si="3"/>
        <v>139.41999999999999</v>
      </c>
      <c r="T6" s="35">
        <f t="shared" si="3"/>
        <v>186.32</v>
      </c>
      <c r="U6" s="35">
        <f t="shared" si="3"/>
        <v>25564</v>
      </c>
      <c r="V6" s="35">
        <f t="shared" si="3"/>
        <v>133.93</v>
      </c>
      <c r="W6" s="35">
        <f t="shared" si="3"/>
        <v>190.88</v>
      </c>
      <c r="X6" s="36">
        <f>IF(X7="",NA(),X7)</f>
        <v>118.68</v>
      </c>
      <c r="Y6" s="36">
        <f t="shared" ref="Y6:AG6" si="4">IF(Y7="",NA(),Y7)</f>
        <v>104.07</v>
      </c>
      <c r="Z6" s="36">
        <f t="shared" si="4"/>
        <v>108.41</v>
      </c>
      <c r="AA6" s="36">
        <f t="shared" si="4"/>
        <v>104.28</v>
      </c>
      <c r="AB6" s="36">
        <f t="shared" si="4"/>
        <v>91.58</v>
      </c>
      <c r="AC6" s="36">
        <f t="shared" si="4"/>
        <v>107.95</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6">
        <f t="shared" si="5"/>
        <v>12.46</v>
      </c>
      <c r="AN6" s="36">
        <f t="shared" si="5"/>
        <v>12.44</v>
      </c>
      <c r="AO6" s="36">
        <f t="shared" si="5"/>
        <v>2.64</v>
      </c>
      <c r="AP6" s="36">
        <f t="shared" si="5"/>
        <v>3.16</v>
      </c>
      <c r="AQ6" s="36">
        <f t="shared" si="5"/>
        <v>3.59</v>
      </c>
      <c r="AR6" s="36">
        <f t="shared" si="5"/>
        <v>3.98</v>
      </c>
      <c r="AS6" s="35" t="str">
        <f>IF(AS7="","",IF(AS7="-","【-】","【"&amp;SUBSTITUTE(TEXT(AS7,"#,##0.00"),"-","△")&amp;"】"))</f>
        <v>【1.15】</v>
      </c>
      <c r="AT6" s="36">
        <f>IF(AT7="",NA(),AT7)</f>
        <v>779.58</v>
      </c>
      <c r="AU6" s="36">
        <f t="shared" ref="AU6:BC6" si="6">IF(AU7="",NA(),AU7)</f>
        <v>231.79</v>
      </c>
      <c r="AV6" s="36">
        <f t="shared" si="6"/>
        <v>242.09</v>
      </c>
      <c r="AW6" s="36">
        <f t="shared" si="6"/>
        <v>306.74</v>
      </c>
      <c r="AX6" s="36">
        <f t="shared" si="6"/>
        <v>299.64999999999998</v>
      </c>
      <c r="AY6" s="36">
        <f t="shared" si="6"/>
        <v>371.89</v>
      </c>
      <c r="AZ6" s="36">
        <f t="shared" si="6"/>
        <v>359.47</v>
      </c>
      <c r="BA6" s="36">
        <f t="shared" si="6"/>
        <v>369.69</v>
      </c>
      <c r="BB6" s="36">
        <f t="shared" si="6"/>
        <v>379.08</v>
      </c>
      <c r="BC6" s="36">
        <f t="shared" si="6"/>
        <v>367.55</v>
      </c>
      <c r="BD6" s="35" t="str">
        <f>IF(BD7="","",IF(BD7="-","【-】","【"&amp;SUBSTITUTE(TEXT(BD7,"#,##0.00"),"-","△")&amp;"】"))</f>
        <v>【260.31】</v>
      </c>
      <c r="BE6" s="36">
        <f>IF(BE7="",NA(),BE7)</f>
        <v>89.84</v>
      </c>
      <c r="BF6" s="36">
        <f t="shared" ref="BF6:BN6" si="7">IF(BF7="",NA(),BF7)</f>
        <v>670.68</v>
      </c>
      <c r="BG6" s="36">
        <f t="shared" si="7"/>
        <v>618.21</v>
      </c>
      <c r="BH6" s="36">
        <f t="shared" si="7"/>
        <v>509.69</v>
      </c>
      <c r="BI6" s="36">
        <f t="shared" si="7"/>
        <v>468.26</v>
      </c>
      <c r="BJ6" s="36">
        <f t="shared" si="7"/>
        <v>483.11</v>
      </c>
      <c r="BK6" s="36">
        <f t="shared" si="7"/>
        <v>401.79</v>
      </c>
      <c r="BL6" s="36">
        <f t="shared" si="7"/>
        <v>402.99</v>
      </c>
      <c r="BM6" s="36">
        <f t="shared" si="7"/>
        <v>398.98</v>
      </c>
      <c r="BN6" s="36">
        <f t="shared" si="7"/>
        <v>418.68</v>
      </c>
      <c r="BO6" s="35" t="str">
        <f>IF(BO7="","",IF(BO7="-","【-】","【"&amp;SUBSTITUTE(TEXT(BO7,"#,##0.00"),"-","△")&amp;"】"))</f>
        <v>【275.67】</v>
      </c>
      <c r="BP6" s="36">
        <f>IF(BP7="",NA(),BP7)</f>
        <v>118.33</v>
      </c>
      <c r="BQ6" s="36">
        <f t="shared" ref="BQ6:BY6" si="8">IF(BQ7="",NA(),BQ7)</f>
        <v>72.95</v>
      </c>
      <c r="BR6" s="36">
        <f t="shared" si="8"/>
        <v>76.92</v>
      </c>
      <c r="BS6" s="36">
        <f t="shared" si="8"/>
        <v>80.33</v>
      </c>
      <c r="BT6" s="36">
        <f t="shared" si="8"/>
        <v>83.67</v>
      </c>
      <c r="BU6" s="36">
        <f t="shared" si="8"/>
        <v>93.28</v>
      </c>
      <c r="BV6" s="36">
        <f t="shared" si="8"/>
        <v>100.12</v>
      </c>
      <c r="BW6" s="36">
        <f t="shared" si="8"/>
        <v>98.66</v>
      </c>
      <c r="BX6" s="36">
        <f t="shared" si="8"/>
        <v>98.64</v>
      </c>
      <c r="BY6" s="36">
        <f t="shared" si="8"/>
        <v>94.78</v>
      </c>
      <c r="BZ6" s="35" t="str">
        <f>IF(BZ7="","",IF(BZ7="-","【-】","【"&amp;SUBSTITUTE(TEXT(BZ7,"#,##0.00"),"-","△")&amp;"】"))</f>
        <v>【100.05】</v>
      </c>
      <c r="CA6" s="36">
        <f>IF(CA7="",NA(),CA7)</f>
        <v>165.02</v>
      </c>
      <c r="CB6" s="36">
        <f t="shared" ref="CB6:CJ6" si="9">IF(CB7="",NA(),CB7)</f>
        <v>275.52</v>
      </c>
      <c r="CC6" s="36">
        <f t="shared" si="9"/>
        <v>263.08999999999997</v>
      </c>
      <c r="CD6" s="36">
        <f t="shared" si="9"/>
        <v>248.45</v>
      </c>
      <c r="CE6" s="36">
        <f t="shared" si="9"/>
        <v>237.47</v>
      </c>
      <c r="CF6" s="36">
        <f t="shared" si="9"/>
        <v>208.29</v>
      </c>
      <c r="CG6" s="36">
        <f t="shared" si="9"/>
        <v>174.97</v>
      </c>
      <c r="CH6" s="36">
        <f t="shared" si="9"/>
        <v>178.59</v>
      </c>
      <c r="CI6" s="36">
        <f t="shared" si="9"/>
        <v>178.92</v>
      </c>
      <c r="CJ6" s="36">
        <f t="shared" si="9"/>
        <v>181.3</v>
      </c>
      <c r="CK6" s="35" t="str">
        <f>IF(CK7="","",IF(CK7="-","【-】","【"&amp;SUBSTITUTE(TEXT(CK7,"#,##0.00"),"-","△")&amp;"】"))</f>
        <v>【166.40】</v>
      </c>
      <c r="CL6" s="36">
        <f>IF(CL7="",NA(),CL7)</f>
        <v>63.86</v>
      </c>
      <c r="CM6" s="36">
        <f t="shared" ref="CM6:CU6" si="10">IF(CM7="",NA(),CM7)</f>
        <v>59.64</v>
      </c>
      <c r="CN6" s="36">
        <f t="shared" si="10"/>
        <v>59.49</v>
      </c>
      <c r="CO6" s="36">
        <f t="shared" si="10"/>
        <v>59.56</v>
      </c>
      <c r="CP6" s="36">
        <f t="shared" si="10"/>
        <v>58.83</v>
      </c>
      <c r="CQ6" s="36">
        <f t="shared" si="10"/>
        <v>49.32</v>
      </c>
      <c r="CR6" s="36">
        <f t="shared" si="10"/>
        <v>55.63</v>
      </c>
      <c r="CS6" s="36">
        <f t="shared" si="10"/>
        <v>55.03</v>
      </c>
      <c r="CT6" s="36">
        <f t="shared" si="10"/>
        <v>55.14</v>
      </c>
      <c r="CU6" s="36">
        <f t="shared" si="10"/>
        <v>55.89</v>
      </c>
      <c r="CV6" s="35" t="str">
        <f>IF(CV7="","",IF(CV7="-","【-】","【"&amp;SUBSTITUTE(TEXT(CV7,"#,##0.00"),"-","△")&amp;"】"))</f>
        <v>【60.69】</v>
      </c>
      <c r="CW6" s="36">
        <f>IF(CW7="",NA(),CW7)</f>
        <v>78.040000000000006</v>
      </c>
      <c r="CX6" s="36">
        <f t="shared" ref="CX6:DF6" si="11">IF(CX7="",NA(),CX7)</f>
        <v>65.459999999999994</v>
      </c>
      <c r="CY6" s="36">
        <f t="shared" si="11"/>
        <v>64.900000000000006</v>
      </c>
      <c r="CZ6" s="36">
        <f t="shared" si="11"/>
        <v>64.430000000000007</v>
      </c>
      <c r="DA6" s="36">
        <f t="shared" si="11"/>
        <v>65.77</v>
      </c>
      <c r="DB6" s="36">
        <f t="shared" si="11"/>
        <v>79.34</v>
      </c>
      <c r="DC6" s="36">
        <f t="shared" si="11"/>
        <v>82.04</v>
      </c>
      <c r="DD6" s="36">
        <f t="shared" si="11"/>
        <v>81.900000000000006</v>
      </c>
      <c r="DE6" s="36">
        <f t="shared" si="11"/>
        <v>81.39</v>
      </c>
      <c r="DF6" s="36">
        <f t="shared" si="11"/>
        <v>81.27</v>
      </c>
      <c r="DG6" s="35" t="str">
        <f>IF(DG7="","",IF(DG7="-","【-】","【"&amp;SUBSTITUTE(TEXT(DG7,"#,##0.00"),"-","△")&amp;"】"))</f>
        <v>【89.82】</v>
      </c>
      <c r="DH6" s="36">
        <f>IF(DH7="",NA(),DH7)</f>
        <v>46.33</v>
      </c>
      <c r="DI6" s="36">
        <f t="shared" ref="DI6:DQ6" si="12">IF(DI7="",NA(),DI7)</f>
        <v>17.41</v>
      </c>
      <c r="DJ6" s="36">
        <f t="shared" si="12"/>
        <v>21.68</v>
      </c>
      <c r="DK6" s="36">
        <f t="shared" si="12"/>
        <v>25.46</v>
      </c>
      <c r="DL6" s="36">
        <f t="shared" si="12"/>
        <v>28.88</v>
      </c>
      <c r="DM6" s="36">
        <f t="shared" si="12"/>
        <v>48.3</v>
      </c>
      <c r="DN6" s="36">
        <f t="shared" si="12"/>
        <v>48.05</v>
      </c>
      <c r="DO6" s="36">
        <f t="shared" si="12"/>
        <v>48.87</v>
      </c>
      <c r="DP6" s="36">
        <f t="shared" si="12"/>
        <v>49.92</v>
      </c>
      <c r="DQ6" s="36">
        <f t="shared" si="12"/>
        <v>50.63</v>
      </c>
      <c r="DR6" s="35" t="str">
        <f>IF(DR7="","",IF(DR7="-","【-】","【"&amp;SUBSTITUTE(TEXT(DR7,"#,##0.00"),"-","△")&amp;"】"))</f>
        <v>【50.19】</v>
      </c>
      <c r="DS6" s="36">
        <f>IF(DS7="",NA(),DS7)</f>
        <v>10.75</v>
      </c>
      <c r="DT6" s="36">
        <f t="shared" ref="DT6:EB6" si="13">IF(DT7="",NA(),DT7)</f>
        <v>1.58</v>
      </c>
      <c r="DU6" s="36">
        <f t="shared" si="13"/>
        <v>1.66</v>
      </c>
      <c r="DV6" s="36">
        <f t="shared" si="13"/>
        <v>1.57</v>
      </c>
      <c r="DW6" s="36">
        <f t="shared" si="13"/>
        <v>1.57</v>
      </c>
      <c r="DX6" s="36">
        <f t="shared" si="13"/>
        <v>12.43</v>
      </c>
      <c r="DY6" s="36">
        <f t="shared" si="13"/>
        <v>13.39</v>
      </c>
      <c r="DZ6" s="36">
        <f t="shared" si="13"/>
        <v>14.85</v>
      </c>
      <c r="EA6" s="36">
        <f t="shared" si="13"/>
        <v>16.88</v>
      </c>
      <c r="EB6" s="36">
        <f t="shared" si="13"/>
        <v>18.28</v>
      </c>
      <c r="EC6" s="35" t="str">
        <f>IF(EC7="","",IF(EC7="-","【-】","【"&amp;SUBSTITUTE(TEXT(EC7,"#,##0.00"),"-","△")&amp;"】"))</f>
        <v>【20.63】</v>
      </c>
      <c r="ED6" s="36">
        <f>IF(ED7="",NA(),ED7)</f>
        <v>0.56000000000000005</v>
      </c>
      <c r="EE6" s="36">
        <f t="shared" ref="EE6:EM6" si="14">IF(EE7="",NA(),EE7)</f>
        <v>0.19</v>
      </c>
      <c r="EF6" s="36">
        <f t="shared" si="14"/>
        <v>0.42</v>
      </c>
      <c r="EG6" s="36">
        <f t="shared" si="14"/>
        <v>0.26</v>
      </c>
      <c r="EH6" s="36">
        <f t="shared" si="14"/>
        <v>0.37</v>
      </c>
      <c r="EI6" s="36">
        <f t="shared" si="14"/>
        <v>0.46</v>
      </c>
      <c r="EJ6" s="36">
        <f t="shared" si="14"/>
        <v>0.54</v>
      </c>
      <c r="EK6" s="36">
        <f t="shared" si="14"/>
        <v>0.5</v>
      </c>
      <c r="EL6" s="36">
        <f t="shared" si="14"/>
        <v>0.52</v>
      </c>
      <c r="EM6" s="36">
        <f t="shared" si="14"/>
        <v>0.53</v>
      </c>
      <c r="EN6" s="35" t="str">
        <f>IF(EN7="","",IF(EN7="-","【-】","【"&amp;SUBSTITUTE(TEXT(EN7,"#,##0.00"),"-","△")&amp;"】"))</f>
        <v>【0.69】</v>
      </c>
    </row>
    <row r="7" spans="1:144" s="37" customFormat="1" x14ac:dyDescent="0.2">
      <c r="A7" s="29"/>
      <c r="B7" s="38">
        <v>2020</v>
      </c>
      <c r="C7" s="38">
        <v>422100</v>
      </c>
      <c r="D7" s="38">
        <v>46</v>
      </c>
      <c r="E7" s="38">
        <v>1</v>
      </c>
      <c r="F7" s="38">
        <v>0</v>
      </c>
      <c r="G7" s="38">
        <v>1</v>
      </c>
      <c r="H7" s="38" t="s">
        <v>93</v>
      </c>
      <c r="I7" s="38" t="s">
        <v>94</v>
      </c>
      <c r="J7" s="38" t="s">
        <v>95</v>
      </c>
      <c r="K7" s="38" t="s">
        <v>96</v>
      </c>
      <c r="L7" s="38" t="s">
        <v>97</v>
      </c>
      <c r="M7" s="38" t="s">
        <v>98</v>
      </c>
      <c r="N7" s="39" t="s">
        <v>99</v>
      </c>
      <c r="O7" s="39">
        <v>70.63</v>
      </c>
      <c r="P7" s="39">
        <v>99.76</v>
      </c>
      <c r="Q7" s="39">
        <v>4240</v>
      </c>
      <c r="R7" s="39">
        <v>25977</v>
      </c>
      <c r="S7" s="39">
        <v>139.41999999999999</v>
      </c>
      <c r="T7" s="39">
        <v>186.32</v>
      </c>
      <c r="U7" s="39">
        <v>25564</v>
      </c>
      <c r="V7" s="39">
        <v>133.93</v>
      </c>
      <c r="W7" s="39">
        <v>190.88</v>
      </c>
      <c r="X7" s="39">
        <v>118.68</v>
      </c>
      <c r="Y7" s="39">
        <v>104.07</v>
      </c>
      <c r="Z7" s="39">
        <v>108.41</v>
      </c>
      <c r="AA7" s="39">
        <v>104.28</v>
      </c>
      <c r="AB7" s="39">
        <v>91.58</v>
      </c>
      <c r="AC7" s="39">
        <v>107.95</v>
      </c>
      <c r="AD7" s="39">
        <v>110.05</v>
      </c>
      <c r="AE7" s="39">
        <v>108.87</v>
      </c>
      <c r="AF7" s="39">
        <v>108.61</v>
      </c>
      <c r="AG7" s="39">
        <v>108.35</v>
      </c>
      <c r="AH7" s="39">
        <v>110.27</v>
      </c>
      <c r="AI7" s="39">
        <v>0</v>
      </c>
      <c r="AJ7" s="39">
        <v>0</v>
      </c>
      <c r="AK7" s="39">
        <v>0</v>
      </c>
      <c r="AL7" s="39">
        <v>0</v>
      </c>
      <c r="AM7" s="39">
        <v>12.46</v>
      </c>
      <c r="AN7" s="39">
        <v>12.44</v>
      </c>
      <c r="AO7" s="39">
        <v>2.64</v>
      </c>
      <c r="AP7" s="39">
        <v>3.16</v>
      </c>
      <c r="AQ7" s="39">
        <v>3.59</v>
      </c>
      <c r="AR7" s="39">
        <v>3.98</v>
      </c>
      <c r="AS7" s="39">
        <v>1.1499999999999999</v>
      </c>
      <c r="AT7" s="39">
        <v>779.58</v>
      </c>
      <c r="AU7" s="39">
        <v>231.79</v>
      </c>
      <c r="AV7" s="39">
        <v>242.09</v>
      </c>
      <c r="AW7" s="39">
        <v>306.74</v>
      </c>
      <c r="AX7" s="39">
        <v>299.64999999999998</v>
      </c>
      <c r="AY7" s="39">
        <v>371.89</v>
      </c>
      <c r="AZ7" s="39">
        <v>359.47</v>
      </c>
      <c r="BA7" s="39">
        <v>369.69</v>
      </c>
      <c r="BB7" s="39">
        <v>379.08</v>
      </c>
      <c r="BC7" s="39">
        <v>367.55</v>
      </c>
      <c r="BD7" s="39">
        <v>260.31</v>
      </c>
      <c r="BE7" s="39">
        <v>89.84</v>
      </c>
      <c r="BF7" s="39">
        <v>670.68</v>
      </c>
      <c r="BG7" s="39">
        <v>618.21</v>
      </c>
      <c r="BH7" s="39">
        <v>509.69</v>
      </c>
      <c r="BI7" s="39">
        <v>468.26</v>
      </c>
      <c r="BJ7" s="39">
        <v>483.11</v>
      </c>
      <c r="BK7" s="39">
        <v>401.79</v>
      </c>
      <c r="BL7" s="39">
        <v>402.99</v>
      </c>
      <c r="BM7" s="39">
        <v>398.98</v>
      </c>
      <c r="BN7" s="39">
        <v>418.68</v>
      </c>
      <c r="BO7" s="39">
        <v>275.67</v>
      </c>
      <c r="BP7" s="39">
        <v>118.33</v>
      </c>
      <c r="BQ7" s="39">
        <v>72.95</v>
      </c>
      <c r="BR7" s="39">
        <v>76.92</v>
      </c>
      <c r="BS7" s="39">
        <v>80.33</v>
      </c>
      <c r="BT7" s="39">
        <v>83.67</v>
      </c>
      <c r="BU7" s="39">
        <v>93.28</v>
      </c>
      <c r="BV7" s="39">
        <v>100.12</v>
      </c>
      <c r="BW7" s="39">
        <v>98.66</v>
      </c>
      <c r="BX7" s="39">
        <v>98.64</v>
      </c>
      <c r="BY7" s="39">
        <v>94.78</v>
      </c>
      <c r="BZ7" s="39">
        <v>100.05</v>
      </c>
      <c r="CA7" s="39">
        <v>165.02</v>
      </c>
      <c r="CB7" s="39">
        <v>275.52</v>
      </c>
      <c r="CC7" s="39">
        <v>263.08999999999997</v>
      </c>
      <c r="CD7" s="39">
        <v>248.45</v>
      </c>
      <c r="CE7" s="39">
        <v>237.47</v>
      </c>
      <c r="CF7" s="39">
        <v>208.29</v>
      </c>
      <c r="CG7" s="39">
        <v>174.97</v>
      </c>
      <c r="CH7" s="39">
        <v>178.59</v>
      </c>
      <c r="CI7" s="39">
        <v>178.92</v>
      </c>
      <c r="CJ7" s="39">
        <v>181.3</v>
      </c>
      <c r="CK7" s="39">
        <v>166.4</v>
      </c>
      <c r="CL7" s="39">
        <v>63.86</v>
      </c>
      <c r="CM7" s="39">
        <v>59.64</v>
      </c>
      <c r="CN7" s="39">
        <v>59.49</v>
      </c>
      <c r="CO7" s="39">
        <v>59.56</v>
      </c>
      <c r="CP7" s="39">
        <v>58.83</v>
      </c>
      <c r="CQ7" s="39">
        <v>49.32</v>
      </c>
      <c r="CR7" s="39">
        <v>55.63</v>
      </c>
      <c r="CS7" s="39">
        <v>55.03</v>
      </c>
      <c r="CT7" s="39">
        <v>55.14</v>
      </c>
      <c r="CU7" s="39">
        <v>55.89</v>
      </c>
      <c r="CV7" s="39">
        <v>60.69</v>
      </c>
      <c r="CW7" s="39">
        <v>78.040000000000006</v>
      </c>
      <c r="CX7" s="39">
        <v>65.459999999999994</v>
      </c>
      <c r="CY7" s="39">
        <v>64.900000000000006</v>
      </c>
      <c r="CZ7" s="39">
        <v>64.430000000000007</v>
      </c>
      <c r="DA7" s="39">
        <v>65.77</v>
      </c>
      <c r="DB7" s="39">
        <v>79.34</v>
      </c>
      <c r="DC7" s="39">
        <v>82.04</v>
      </c>
      <c r="DD7" s="39">
        <v>81.900000000000006</v>
      </c>
      <c r="DE7" s="39">
        <v>81.39</v>
      </c>
      <c r="DF7" s="39">
        <v>81.27</v>
      </c>
      <c r="DG7" s="39">
        <v>89.82</v>
      </c>
      <c r="DH7" s="39">
        <v>46.33</v>
      </c>
      <c r="DI7" s="39">
        <v>17.41</v>
      </c>
      <c r="DJ7" s="39">
        <v>21.68</v>
      </c>
      <c r="DK7" s="39">
        <v>25.46</v>
      </c>
      <c r="DL7" s="39">
        <v>28.88</v>
      </c>
      <c r="DM7" s="39">
        <v>48.3</v>
      </c>
      <c r="DN7" s="39">
        <v>48.05</v>
      </c>
      <c r="DO7" s="39">
        <v>48.87</v>
      </c>
      <c r="DP7" s="39">
        <v>49.92</v>
      </c>
      <c r="DQ7" s="39">
        <v>50.63</v>
      </c>
      <c r="DR7" s="39">
        <v>50.19</v>
      </c>
      <c r="DS7" s="39">
        <v>10.75</v>
      </c>
      <c r="DT7" s="39">
        <v>1.58</v>
      </c>
      <c r="DU7" s="39">
        <v>1.66</v>
      </c>
      <c r="DV7" s="39">
        <v>1.57</v>
      </c>
      <c r="DW7" s="39">
        <v>1.57</v>
      </c>
      <c r="DX7" s="39">
        <v>12.43</v>
      </c>
      <c r="DY7" s="39">
        <v>13.39</v>
      </c>
      <c r="DZ7" s="39">
        <v>14.85</v>
      </c>
      <c r="EA7" s="39">
        <v>16.88</v>
      </c>
      <c r="EB7" s="39">
        <v>18.28</v>
      </c>
      <c r="EC7" s="39">
        <v>20.63</v>
      </c>
      <c r="ED7" s="39">
        <v>0.56000000000000005</v>
      </c>
      <c r="EE7" s="39">
        <v>0.19</v>
      </c>
      <c r="EF7" s="39">
        <v>0.42</v>
      </c>
      <c r="EG7" s="39">
        <v>0.26</v>
      </c>
      <c r="EH7" s="39">
        <v>0.37</v>
      </c>
      <c r="EI7" s="39">
        <v>0.46</v>
      </c>
      <c r="EJ7" s="39">
        <v>0.54</v>
      </c>
      <c r="EK7" s="39">
        <v>0.5</v>
      </c>
      <c r="EL7" s="39">
        <v>0.52</v>
      </c>
      <c r="EM7" s="39">
        <v>0.53</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俊邦</cp:lastModifiedBy>
  <cp:lastPrinted>2022-02-01T04:16:15Z</cp:lastPrinted>
  <dcterms:created xsi:type="dcterms:W3CDTF">2021-12-03T06:58:16Z</dcterms:created>
  <dcterms:modified xsi:type="dcterms:W3CDTF">2022-02-18T06:29:59Z</dcterms:modified>
  <cp:category/>
</cp:coreProperties>
</file>