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2.01.07　【01.25〆】公営企業に係る経営比較分析表（令和２年度決算）の分析等について\02　回答\"/>
    </mc:Choice>
  </mc:AlternateContent>
  <workbookProtection workbookAlgorithmName="SHA-512" workbookHashValue="87/gzI5nrLBppvMaJRKhu++b7DLbxGA0zKblUnsKWkTI52NQ5ONcDj0S2SKojmjmZi4UuDiemFhlN1DLTAJKmQ==" workbookSaltValue="Hquubf06N/5LXyTXb3Lszg==" workbookSpinCount="100000" lockStructure="1"/>
  <bookViews>
    <workbookView xWindow="0" yWindow="0" windowWidth="15356" windowHeight="7632"/>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F85" i="4"/>
  <c r="E85" i="4"/>
  <c r="BB10" i="4"/>
  <c r="AT10" i="4"/>
  <c r="AL10" i="4"/>
  <c r="P10" i="4"/>
  <c r="B10" i="4"/>
  <c r="BB8" i="4"/>
  <c r="AT8" i="4"/>
  <c r="AL8" i="4"/>
  <c r="AD8" i="4"/>
  <c r="W8" i="4"/>
  <c r="P8" i="4"/>
  <c r="I8" i="4"/>
  <c r="B8" i="4"/>
  <c r="B6" i="4"/>
</calcChain>
</file>

<file path=xl/sharedStrings.xml><?xml version="1.0" encoding="utf-8"?>
<sst xmlns="http://schemas.openxmlformats.org/spreadsheetml/2006/main" count="228" uniqueCount="112">
  <si>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</si>
  <si>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</si>
  <si>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</si>
  <si>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</si>
  <si>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</si>
  <si>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</si>
  <si>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</si>
  <si>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</si>
  <si>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</si>
  <si>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</si>
  <si>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</si>
  <si>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</si>
  <si>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</si>
  <si>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</si>
  <si>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</si>
  <si>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</si>
  <si>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</si>
  <si>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</si>
  <si>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</si>
  <si>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</si>
  <si>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</si>
  <si>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</si>
  <si>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</si>
  <si>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</si>
  <si>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</si>
  <si>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</si>
  <si>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</si>
  <si>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</si>
  <si>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</si>
  <si>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</si>
  <si>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</si>
  <si>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</si>
  <si>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</si>
  <si>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</si>
  <si>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</si>
  <si>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</si>
  <si>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</si>
  <si>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</si>
  <si>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</si>
  <si>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</si>
  <si>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</si>
  <si>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</si>
  <si>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</si>
  <si>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</si>
  <si>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</si>
  <si>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</si>
  <si>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</si>
  <si>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</si>
  <si>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</si>
  <si>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</si>
  <si>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</si>
  <si>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</si>
  <si>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</si>
  <si>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</si>
  <si>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</si>
  <si>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</si>
  <si>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</si>
  <si>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</si>
  <si>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</si>
  <si>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</si>
  <si>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</si>
  <si>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</si>
  <si>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</si>
  <si>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</si>
  <si>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</si>
  <si>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</si>
  <si>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</si>
  <si>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</si>
  <si>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</si>
  <si>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</si>
  <si>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</si>
  <si>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</si>
  <si>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</si>
  <si>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</si>
  <si>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</si>
  <si>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</si>
  <si>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</si>
  <si>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</si>
  <si>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</si>
  <si>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</si>
  <si>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</si>
  <si>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</si>
  <si>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</si>
  <si>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</si>
  <si>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</si>
  <si>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</si>
  <si>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</si>
  <si>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</si>
  <si>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</si>
  <si>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</si>
  <si>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</si>
  <si>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</si>
  <si>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時津町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</si>
  <si>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</si>
  <si>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</si>
  <si>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</si>
  <si>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</si>
  <si>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</si>
  <si>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</si>
  <si>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</si>
  <si>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</si>
  <si>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</si>
  <si>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</si>
  <si>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</si>
  <si>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</si>
  <si>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</si>
  <si>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</si>
  <si>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</si>
  <si>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</si>
  <si>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管路経年化率では、類似団体平均よりは低いものの、平成28年度から法定耐用年数が経過した管路が発生し、今後も増加が見込まれます。その中で、管路更新計画により老朽化した管路の布設替等の計画的な更新を図っていく必要があると考えます。
　有形固定資産減価償却率は類似団体と比較して多少高い数値にあり、保有資産の老朽化が進んできています。安心で安全な水の供給を安定して行うためにも、老朽化した管路及び施設の計画的な更新を図っていく必要があると考えます。</t>
    <phoneticPr fontId="4"/>
  </si>
  <si>
    <t>　本事業において、①経常収支比率の100％超及び②累積欠損金比率の０％を維持しており、③～⑦において類似団体と比較しても、良好な経営状態にあると考えられます。⑧有収率については、ここ数年度は微増減を繰り返していますが、類似団体と比較すると平均を上回っています。
　本町においては、人口及び給水人口ともに平成28年度から微減しているなか、給水収益が、本年度はコロナ禍による自宅滞在増加等の影響により増収しましたが、今後は節水意識の向上等に伴い微減傾向が見込まれます。そのなかで、漏水対策等に対する配管等更新に伴う経費の増加が見込まれるため、良好な経営状況を保ち続けるためにも、今以上の経営の健全性や効率性の向上に努める必要があると思われます。</t>
    <phoneticPr fontId="4"/>
  </si>
  <si>
    <t>　収支は継続して黒字を維持し、事業の経営状況はおおむね安定していると考えられます。しかし、給水収益の大きな増収が見込めない中で、法定耐用年数を超えた管路の増加や保有施設の老朽化が進み、更新整備費用の増加が見込まれています。
　今後は中長期的な基本計画となる水道事業経営戦略の財政計画を基に、財源確保の為のより一層の経費削減を行いながら、整備計画による更新費用の平準化を図り、安定かつ健全な事業経営を維持していくことが必要と考え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</si>
</sst>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1.68</c:v>
                </c:pt>
                <c:pt idx="1">
                  <c:v>2.2799999999999998</c:v>
                </c:pt>
                <c:pt idx="2">
                  <c:v>1.93</c:v>
                </c:pt>
                <c:pt idx="3">
                  <c:v>0.61</c:v>
                </c:pt>
                <c:pt idx="4">
                  <c:v>0.1</c:v>
                </c:pt>
              </c:numCache>
            </c:numRef>
          </c:val>
          <c:extLst>
            <c:ext xmlns:c16="http://schemas.microsoft.com/office/drawing/2014/chart" uri="{C3380CC4-5D6E-409C-BE32-E72D297353CC}">
              <c16:uniqueId val="{00000000-2806-4BEE-97D8-6E079F0FD96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0.61</c:v>
                </c:pt>
                <c:pt idx="1">
                  <c:v>0.54</c:v>
                </c:pt>
                <c:pt idx="2">
                  <c:v>0.5</c:v>
                </c:pt>
                <c:pt idx="3">
                  <c:v>0.52</c:v>
                </c:pt>
                <c:pt idx="4">
                  <c:v>0.53</c:v>
                </c:pt>
              </c:numCache>
            </c:numRef>
          </c:val>
          <c:smooth val="0"/>
          <c:extLst>
            <c:ext xmlns:c16="http://schemas.microsoft.com/office/drawing/2014/chart" uri="{C3380CC4-5D6E-409C-BE32-E72D297353CC}">
              <c16:uniqueId val="{00000001-2806-4BEE-97D8-6E079F0FD96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72.81</c:v>
                </c:pt>
                <c:pt idx="1">
                  <c:v>73.13</c:v>
                </c:pt>
                <c:pt idx="2">
                  <c:v>73.91</c:v>
                </c:pt>
                <c:pt idx="3">
                  <c:v>73.930000000000007</c:v>
                </c:pt>
                <c:pt idx="4">
                  <c:v>74.790000000000006</c:v>
                </c:pt>
              </c:numCache>
            </c:numRef>
          </c:val>
          <c:extLst>
            <c:ext xmlns:c16="http://schemas.microsoft.com/office/drawing/2014/chart" uri="{C3380CC4-5D6E-409C-BE32-E72D297353CC}">
              <c16:uniqueId val="{00000000-448C-43B6-8F58-3F714A869DC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59.01</c:v>
                </c:pt>
                <c:pt idx="1">
                  <c:v>55.63</c:v>
                </c:pt>
                <c:pt idx="2">
                  <c:v>55.03</c:v>
                </c:pt>
                <c:pt idx="3">
                  <c:v>55.14</c:v>
                </c:pt>
                <c:pt idx="4">
                  <c:v>55.89</c:v>
                </c:pt>
              </c:numCache>
            </c:numRef>
          </c:val>
          <c:smooth val="0"/>
          <c:extLst>
            <c:ext xmlns:c16="http://schemas.microsoft.com/office/drawing/2014/chart" uri="{C3380CC4-5D6E-409C-BE32-E72D297353CC}">
              <c16:uniqueId val="{00000001-448C-43B6-8F58-3F714A869DC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89.24</c:v>
                </c:pt>
                <c:pt idx="1">
                  <c:v>88.6</c:v>
                </c:pt>
                <c:pt idx="2">
                  <c:v>87.32</c:v>
                </c:pt>
                <c:pt idx="3">
                  <c:v>86.66</c:v>
                </c:pt>
                <c:pt idx="4">
                  <c:v>87.19</c:v>
                </c:pt>
              </c:numCache>
            </c:numRef>
          </c:val>
          <c:extLst>
            <c:ext xmlns:c16="http://schemas.microsoft.com/office/drawing/2014/chart" uri="{C3380CC4-5D6E-409C-BE32-E72D297353CC}">
              <c16:uniqueId val="{00000000-8FD7-40BB-902B-6B63DB8EF02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85.37</c:v>
                </c:pt>
                <c:pt idx="1">
                  <c:v>82.04</c:v>
                </c:pt>
                <c:pt idx="2">
                  <c:v>81.900000000000006</c:v>
                </c:pt>
                <c:pt idx="3">
                  <c:v>81.39</c:v>
                </c:pt>
                <c:pt idx="4">
                  <c:v>81.27</c:v>
                </c:pt>
              </c:numCache>
            </c:numRef>
          </c:val>
          <c:smooth val="0"/>
          <c:extLst>
            <c:ext xmlns:c16="http://schemas.microsoft.com/office/drawing/2014/chart" uri="{C3380CC4-5D6E-409C-BE32-E72D297353CC}">
              <c16:uniqueId val="{00000001-8FD7-40BB-902B-6B63DB8EF02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134.80000000000001</c:v>
                </c:pt>
                <c:pt idx="1">
                  <c:v>133.78</c:v>
                </c:pt>
                <c:pt idx="2">
                  <c:v>124.5</c:v>
                </c:pt>
                <c:pt idx="3">
                  <c:v>128.4</c:v>
                </c:pt>
                <c:pt idx="4">
                  <c:v>119.88</c:v>
                </c:pt>
              </c:numCache>
            </c:numRef>
          </c:val>
          <c:extLst>
            <c:ext xmlns:c16="http://schemas.microsoft.com/office/drawing/2014/chart" uri="{C3380CC4-5D6E-409C-BE32-E72D297353CC}">
              <c16:uniqueId val="{00000000-3B20-41E0-B370-838BBE81709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110.95</c:v>
                </c:pt>
                <c:pt idx="1">
                  <c:v>110.05</c:v>
                </c:pt>
                <c:pt idx="2">
                  <c:v>108.87</c:v>
                </c:pt>
                <c:pt idx="3">
                  <c:v>108.61</c:v>
                </c:pt>
                <c:pt idx="4">
                  <c:v>108.35</c:v>
                </c:pt>
              </c:numCache>
            </c:numRef>
          </c:val>
          <c:smooth val="0"/>
          <c:extLst>
            <c:ext xmlns:c16="http://schemas.microsoft.com/office/drawing/2014/chart" uri="{C3380CC4-5D6E-409C-BE32-E72D297353CC}">
              <c16:uniqueId val="{00000001-3B20-41E0-B370-838BBE81709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51.79</c:v>
                </c:pt>
                <c:pt idx="1">
                  <c:v>52.12</c:v>
                </c:pt>
                <c:pt idx="2">
                  <c:v>52.77</c:v>
                </c:pt>
                <c:pt idx="3">
                  <c:v>53.91</c:v>
                </c:pt>
                <c:pt idx="4">
                  <c:v>55.57</c:v>
                </c:pt>
              </c:numCache>
            </c:numRef>
          </c:val>
          <c:extLst>
            <c:ext xmlns:c16="http://schemas.microsoft.com/office/drawing/2014/chart" uri="{C3380CC4-5D6E-409C-BE32-E72D297353CC}">
              <c16:uniqueId val="{00000000-45AB-4C91-B54C-87B655F9CE6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46.9</c:v>
                </c:pt>
                <c:pt idx="1">
                  <c:v>48.05</c:v>
                </c:pt>
                <c:pt idx="2">
                  <c:v>48.87</c:v>
                </c:pt>
                <c:pt idx="3">
                  <c:v>49.92</c:v>
                </c:pt>
                <c:pt idx="4">
                  <c:v>50.63</c:v>
                </c:pt>
              </c:numCache>
            </c:numRef>
          </c:val>
          <c:smooth val="0"/>
          <c:extLst>
            <c:ext xmlns:c16="http://schemas.microsoft.com/office/drawing/2014/chart" uri="{C3380CC4-5D6E-409C-BE32-E72D297353CC}">
              <c16:uniqueId val="{00000001-45AB-4C91-B54C-87B655F9CE6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0.24</c:v>
                </c:pt>
                <c:pt idx="1">
                  <c:v>0.24</c:v>
                </c:pt>
                <c:pt idx="2">
                  <c:v>0.24</c:v>
                </c:pt>
                <c:pt idx="3">
                  <c:v>1.46</c:v>
                </c:pt>
                <c:pt idx="4">
                  <c:v>3.27</c:v>
                </c:pt>
              </c:numCache>
            </c:numRef>
          </c:val>
          <c:extLst>
            <c:ext xmlns:c16="http://schemas.microsoft.com/office/drawing/2014/chart" uri="{C3380CC4-5D6E-409C-BE32-E72D297353CC}">
              <c16:uniqueId val="{00000000-0C7B-41A6-B750-745A0DF7553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12.03</c:v>
                </c:pt>
                <c:pt idx="1">
                  <c:v>13.39</c:v>
                </c:pt>
                <c:pt idx="2">
                  <c:v>14.85</c:v>
                </c:pt>
                <c:pt idx="3">
                  <c:v>16.88</c:v>
                </c:pt>
                <c:pt idx="4">
                  <c:v>18.28</c:v>
                </c:pt>
              </c:numCache>
            </c:numRef>
          </c:val>
          <c:smooth val="0"/>
          <c:extLst>
            <c:ext xmlns:c16="http://schemas.microsoft.com/office/drawing/2014/chart" uri="{C3380CC4-5D6E-409C-BE32-E72D297353CC}">
              <c16:uniqueId val="{00000001-0C7B-41A6-B750-745A0DF7553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B3B-4B8F-AE5B-3A03F3579F3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3.91</c:v>
                </c:pt>
                <c:pt idx="1">
                  <c:v>2.64</c:v>
                </c:pt>
                <c:pt idx="2">
                  <c:v>3.16</c:v>
                </c:pt>
                <c:pt idx="3">
                  <c:v>3.59</c:v>
                </c:pt>
                <c:pt idx="4">
                  <c:v>3.98</c:v>
                </c:pt>
              </c:numCache>
            </c:numRef>
          </c:val>
          <c:smooth val="0"/>
          <c:extLst>
            <c:ext xmlns:c16="http://schemas.microsoft.com/office/drawing/2014/chart" uri="{C3380CC4-5D6E-409C-BE32-E72D297353CC}">
              <c16:uniqueId val="{00000001-9B3B-4B8F-AE5B-3A03F3579F3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2449.8000000000002</c:v>
                </c:pt>
                <c:pt idx="1">
                  <c:v>2075.7800000000002</c:v>
                </c:pt>
                <c:pt idx="2">
                  <c:v>2770.04</c:v>
                </c:pt>
                <c:pt idx="3">
                  <c:v>2807.69</c:v>
                </c:pt>
                <c:pt idx="4">
                  <c:v>2064.09</c:v>
                </c:pt>
              </c:numCache>
            </c:numRef>
          </c:val>
          <c:extLst>
            <c:ext xmlns:c16="http://schemas.microsoft.com/office/drawing/2014/chart" uri="{C3380CC4-5D6E-409C-BE32-E72D297353CC}">
              <c16:uniqueId val="{00000000-DBBE-43EA-99FA-4049935178E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377.63</c:v>
                </c:pt>
                <c:pt idx="1">
                  <c:v>359.47</c:v>
                </c:pt>
                <c:pt idx="2">
                  <c:v>369.69</c:v>
                </c:pt>
                <c:pt idx="3">
                  <c:v>379.08</c:v>
                </c:pt>
                <c:pt idx="4">
                  <c:v>367.55</c:v>
                </c:pt>
              </c:numCache>
            </c:numRef>
          </c:val>
          <c:smooth val="0"/>
          <c:extLst>
            <c:ext xmlns:c16="http://schemas.microsoft.com/office/drawing/2014/chart" uri="{C3380CC4-5D6E-409C-BE32-E72D297353CC}">
              <c16:uniqueId val="{00000001-DBBE-43EA-99FA-4049935178E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26.19</c:v>
                </c:pt>
                <c:pt idx="1">
                  <c:v>24.27</c:v>
                </c:pt>
                <c:pt idx="2">
                  <c:v>22.13</c:v>
                </c:pt>
                <c:pt idx="3">
                  <c:v>20.03</c:v>
                </c:pt>
                <c:pt idx="4">
                  <c:v>17.75</c:v>
                </c:pt>
              </c:numCache>
            </c:numRef>
          </c:val>
          <c:extLst>
            <c:ext xmlns:c16="http://schemas.microsoft.com/office/drawing/2014/chart" uri="{C3380CC4-5D6E-409C-BE32-E72D297353CC}">
              <c16:uniqueId val="{00000000-039B-4B05-9FD7-93C7644F02F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364.71</c:v>
                </c:pt>
                <c:pt idx="1">
                  <c:v>401.79</c:v>
                </c:pt>
                <c:pt idx="2">
                  <c:v>402.99</c:v>
                </c:pt>
                <c:pt idx="3">
                  <c:v>398.98</c:v>
                </c:pt>
                <c:pt idx="4">
                  <c:v>418.68</c:v>
                </c:pt>
              </c:numCache>
            </c:numRef>
          </c:val>
          <c:smooth val="0"/>
          <c:extLst>
            <c:ext xmlns:c16="http://schemas.microsoft.com/office/drawing/2014/chart" uri="{C3380CC4-5D6E-409C-BE32-E72D297353CC}">
              <c16:uniqueId val="{00000001-039B-4B05-9FD7-93C7644F02F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131.19</c:v>
                </c:pt>
                <c:pt idx="1">
                  <c:v>133.47</c:v>
                </c:pt>
                <c:pt idx="2">
                  <c:v>122.72</c:v>
                </c:pt>
                <c:pt idx="3">
                  <c:v>124.77</c:v>
                </c:pt>
                <c:pt idx="4">
                  <c:v>117.53</c:v>
                </c:pt>
              </c:numCache>
            </c:numRef>
          </c:val>
          <c:extLst>
            <c:ext xmlns:c16="http://schemas.microsoft.com/office/drawing/2014/chart" uri="{C3380CC4-5D6E-409C-BE32-E72D297353CC}">
              <c16:uniqueId val="{00000000-2ADC-4B7E-8C1F-BD98F6C7B93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100.65</c:v>
                </c:pt>
                <c:pt idx="1">
                  <c:v>100.12</c:v>
                </c:pt>
                <c:pt idx="2">
                  <c:v>98.66</c:v>
                </c:pt>
                <c:pt idx="3">
                  <c:v>98.64</c:v>
                </c:pt>
                <c:pt idx="4">
                  <c:v>94.78</c:v>
                </c:pt>
              </c:numCache>
            </c:numRef>
          </c:val>
          <c:smooth val="0"/>
          <c:extLst>
            <c:ext xmlns:c16="http://schemas.microsoft.com/office/drawing/2014/chart" uri="{C3380CC4-5D6E-409C-BE32-E72D297353CC}">
              <c16:uniqueId val="{00000001-2ADC-4B7E-8C1F-BD98F6C7B93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159.5</c:v>
                </c:pt>
                <c:pt idx="1">
                  <c:v>156.44</c:v>
                </c:pt>
                <c:pt idx="2">
                  <c:v>171.19</c:v>
                </c:pt>
                <c:pt idx="3">
                  <c:v>168.92</c:v>
                </c:pt>
                <c:pt idx="4">
                  <c:v>177.7</c:v>
                </c:pt>
              </c:numCache>
            </c:numRef>
          </c:val>
          <c:extLst>
            <c:ext xmlns:c16="http://schemas.microsoft.com/office/drawing/2014/chart" uri="{C3380CC4-5D6E-409C-BE32-E72D297353CC}">
              <c16:uniqueId val="{00000000-1874-420A-AC34-2A88A0BF0E2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170.19</c:v>
                </c:pt>
                <c:pt idx="1">
                  <c:v>174.97</c:v>
                </c:pt>
                <c:pt idx="2">
                  <c:v>178.59</c:v>
                </c:pt>
                <c:pt idx="3">
                  <c:v>178.92</c:v>
                </c:pt>
                <c:pt idx="4">
                  <c:v>181.3</c:v>
                </c:pt>
              </c:numCache>
            </c:numRef>
          </c:val>
          <c:smooth val="0"/>
          <c:extLst>
            <c:ext xmlns:c16="http://schemas.microsoft.com/office/drawing/2014/chart" uri="{C3380CC4-5D6E-409C-BE32-E72D297353CC}">
              <c16:uniqueId val="{00000001-1874-420A-AC34-2A88A0BF0E2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F49" zoomScaleNormal="100" workbookViewId="0">
      <selection activeCell="BI59" sqref="BI59"/>
    </sheetView>
  </sheetViews>
  <sheetFormatPr defaultColWidth="2.6640625" defaultRowHeight="13.1" x14ac:dyDescent="0.15"/>
  <cols>
    <col min="1" max="1" width="2.6640625" customWidth="1"/>
    <col min="2" max="62" width="3.77734375" customWidth="1"/>
    <col min="64" max="78" width="3.109375" customWidth="1"/>
    <col min="79" max="79" width="4.44140625" bestFit="1" customWidth="1"/>
    <col min="81" max="82" width="4.44140625" bestFit="1" customWidth="1"/>
  </cols>
  <sheetData>
    <row r="1" spans="1:78" ht="17.2"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8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8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8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8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850000000000001" customHeight="1" x14ac:dyDescent="0.15">
      <c r="A6" s="2"/>
      <c r="B6" s="85" t="str">
        <f>データ!H6</f>
        <v>長崎県　時津町</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850000000000001"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850000000000001"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A6</v>
      </c>
      <c r="X8" s="83"/>
      <c r="Y8" s="83"/>
      <c r="Z8" s="83"/>
      <c r="AA8" s="83"/>
      <c r="AB8" s="83"/>
      <c r="AC8" s="83"/>
      <c r="AD8" s="83" t="str">
        <f>データ!$M$6</f>
        <v>非設置</v>
      </c>
      <c r="AE8" s="83"/>
      <c r="AF8" s="83"/>
      <c r="AG8" s="83"/>
      <c r="AH8" s="83"/>
      <c r="AI8" s="83"/>
      <c r="AJ8" s="83"/>
      <c r="AK8" s="4"/>
      <c r="AL8" s="71">
        <f>データ!$R$6</f>
        <v>29566</v>
      </c>
      <c r="AM8" s="71"/>
      <c r="AN8" s="71"/>
      <c r="AO8" s="71"/>
      <c r="AP8" s="71"/>
      <c r="AQ8" s="71"/>
      <c r="AR8" s="71"/>
      <c r="AS8" s="71"/>
      <c r="AT8" s="67">
        <f>データ!$S$6</f>
        <v>20.94</v>
      </c>
      <c r="AU8" s="68"/>
      <c r="AV8" s="68"/>
      <c r="AW8" s="68"/>
      <c r="AX8" s="68"/>
      <c r="AY8" s="68"/>
      <c r="AZ8" s="68"/>
      <c r="BA8" s="68"/>
      <c r="BB8" s="70">
        <f>データ!$T$6</f>
        <v>1411.94</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850000000000001"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850000000000001" customHeight="1" x14ac:dyDescent="0.15">
      <c r="A10" s="2"/>
      <c r="B10" s="67" t="str">
        <f>データ!$N$6</f>
        <v>-</v>
      </c>
      <c r="C10" s="68"/>
      <c r="D10" s="68"/>
      <c r="E10" s="68"/>
      <c r="F10" s="68"/>
      <c r="G10" s="68"/>
      <c r="H10" s="68"/>
      <c r="I10" s="67">
        <f>データ!$O$6</f>
        <v>96.69</v>
      </c>
      <c r="J10" s="68"/>
      <c r="K10" s="68"/>
      <c r="L10" s="68"/>
      <c r="M10" s="68"/>
      <c r="N10" s="68"/>
      <c r="O10" s="69"/>
      <c r="P10" s="70">
        <f>データ!$P$6</f>
        <v>99.24</v>
      </c>
      <c r="Q10" s="70"/>
      <c r="R10" s="70"/>
      <c r="S10" s="70"/>
      <c r="T10" s="70"/>
      <c r="U10" s="70"/>
      <c r="V10" s="70"/>
      <c r="W10" s="71">
        <f>データ!$Q$6</f>
        <v>3685</v>
      </c>
      <c r="X10" s="71"/>
      <c r="Y10" s="71"/>
      <c r="Z10" s="71"/>
      <c r="AA10" s="71"/>
      <c r="AB10" s="71"/>
      <c r="AC10" s="71"/>
      <c r="AD10" s="2"/>
      <c r="AE10" s="2"/>
      <c r="AF10" s="2"/>
      <c r="AG10" s="2"/>
      <c r="AH10" s="4"/>
      <c r="AI10" s="4"/>
      <c r="AJ10" s="4"/>
      <c r="AK10" s="4"/>
      <c r="AL10" s="71">
        <f>データ!$U$6</f>
        <v>29341</v>
      </c>
      <c r="AM10" s="71"/>
      <c r="AN10" s="71"/>
      <c r="AO10" s="71"/>
      <c r="AP10" s="71"/>
      <c r="AQ10" s="71"/>
      <c r="AR10" s="71"/>
      <c r="AS10" s="71"/>
      <c r="AT10" s="67">
        <f>データ!$V$6</f>
        <v>12.7</v>
      </c>
      <c r="AU10" s="68"/>
      <c r="AV10" s="68"/>
      <c r="AW10" s="68"/>
      <c r="AX10" s="68"/>
      <c r="AY10" s="68"/>
      <c r="AZ10" s="68"/>
      <c r="BA10" s="68"/>
      <c r="BB10" s="70">
        <f>データ!$W$6</f>
        <v>2310.31</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8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8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8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6"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6"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6"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110</v>
      </c>
      <c r="BM16" s="52"/>
      <c r="BN16" s="52"/>
      <c r="BO16" s="52"/>
      <c r="BP16" s="52"/>
      <c r="BQ16" s="52"/>
      <c r="BR16" s="52"/>
      <c r="BS16" s="52"/>
      <c r="BT16" s="52"/>
      <c r="BU16" s="52"/>
      <c r="BV16" s="52"/>
      <c r="BW16" s="52"/>
      <c r="BX16" s="52"/>
      <c r="BY16" s="52"/>
      <c r="BZ16" s="53"/>
    </row>
    <row r="17" spans="1:78" ht="13.6"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6"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6"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6"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6"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6"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6"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6"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6"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6"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6"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6"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6"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6"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6"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6"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6"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6"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6"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6"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6"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6"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6"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6"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6"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6"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6"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6"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6"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6"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6"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109</v>
      </c>
      <c r="BM47" s="52"/>
      <c r="BN47" s="52"/>
      <c r="BO47" s="52"/>
      <c r="BP47" s="52"/>
      <c r="BQ47" s="52"/>
      <c r="BR47" s="52"/>
      <c r="BS47" s="52"/>
      <c r="BT47" s="52"/>
      <c r="BU47" s="52"/>
      <c r="BV47" s="52"/>
      <c r="BW47" s="52"/>
      <c r="BX47" s="52"/>
      <c r="BY47" s="52"/>
      <c r="BZ47" s="53"/>
    </row>
    <row r="48" spans="1:78" ht="13.6"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6"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6"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6"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6"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6"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6"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6"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6"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6"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6"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6"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6"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6"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6"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6"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6"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6"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6"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111</v>
      </c>
      <c r="BM66" s="52"/>
      <c r="BN66" s="52"/>
      <c r="BO66" s="52"/>
      <c r="BP66" s="52"/>
      <c r="BQ66" s="52"/>
      <c r="BR66" s="52"/>
      <c r="BS66" s="52"/>
      <c r="BT66" s="52"/>
      <c r="BU66" s="52"/>
      <c r="BV66" s="52"/>
      <c r="BW66" s="52"/>
      <c r="BX66" s="52"/>
      <c r="BY66" s="52"/>
      <c r="BZ66" s="53"/>
    </row>
    <row r="67" spans="1:78" ht="13.6"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6"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6"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6"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6"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6"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6"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6"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6"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6"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6"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6"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6"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6"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6"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6"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kDlf/VSCQpb1r/zEluWH8QIN2HrsToPtA5SzFJ+rgAqDY33eZZdSQumM7mXtmDTTTTQfHldSJevQPGMjeJnAhA==" saltValue="5furh42NoKa5pD14Nt0eO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1" x14ac:dyDescent="0.15"/>
  <cols>
    <col min="2" max="144" width="11.8867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27</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52</v>
      </c>
      <c r="B4" s="31"/>
      <c r="C4" s="31"/>
      <c r="D4" s="31"/>
      <c r="E4" s="31"/>
      <c r="F4" s="31"/>
      <c r="G4" s="31"/>
      <c r="H4" s="91"/>
      <c r="I4" s="92"/>
      <c r="J4" s="92"/>
      <c r="K4" s="92"/>
      <c r="L4" s="92"/>
      <c r="M4" s="92"/>
      <c r="N4" s="92"/>
      <c r="O4" s="92"/>
      <c r="P4" s="92"/>
      <c r="Q4" s="92"/>
      <c r="R4" s="92"/>
      <c r="S4" s="92"/>
      <c r="T4" s="92"/>
      <c r="U4" s="92"/>
      <c r="V4" s="92"/>
      <c r="W4" s="93"/>
      <c r="X4" s="87" t="s">
        <v>53</v>
      </c>
      <c r="Y4" s="87"/>
      <c r="Z4" s="87"/>
      <c r="AA4" s="87"/>
      <c r="AB4" s="87"/>
      <c r="AC4" s="87"/>
      <c r="AD4" s="87"/>
      <c r="AE4" s="87"/>
      <c r="AF4" s="87"/>
      <c r="AG4" s="87"/>
      <c r="AH4" s="87"/>
      <c r="AI4" s="87" t="s">
        <v>54</v>
      </c>
      <c r="AJ4" s="87"/>
      <c r="AK4" s="87"/>
      <c r="AL4" s="87"/>
      <c r="AM4" s="87"/>
      <c r="AN4" s="87"/>
      <c r="AO4" s="87"/>
      <c r="AP4" s="87"/>
      <c r="AQ4" s="87"/>
      <c r="AR4" s="87"/>
      <c r="AS4" s="87"/>
      <c r="AT4" s="87" t="s">
        <v>55</v>
      </c>
      <c r="AU4" s="87"/>
      <c r="AV4" s="87"/>
      <c r="AW4" s="87"/>
      <c r="AX4" s="87"/>
      <c r="AY4" s="87"/>
      <c r="AZ4" s="87"/>
      <c r="BA4" s="87"/>
      <c r="BB4" s="87"/>
      <c r="BC4" s="87"/>
      <c r="BD4" s="87"/>
      <c r="BE4" s="87" t="s">
        <v>56</v>
      </c>
      <c r="BF4" s="87"/>
      <c r="BG4" s="87"/>
      <c r="BH4" s="87"/>
      <c r="BI4" s="87"/>
      <c r="BJ4" s="87"/>
      <c r="BK4" s="87"/>
      <c r="BL4" s="87"/>
      <c r="BM4" s="87"/>
      <c r="BN4" s="87"/>
      <c r="BO4" s="87"/>
      <c r="BP4" s="87" t="s">
        <v>57</v>
      </c>
      <c r="BQ4" s="87"/>
      <c r="BR4" s="87"/>
      <c r="BS4" s="87"/>
      <c r="BT4" s="87"/>
      <c r="BU4" s="87"/>
      <c r="BV4" s="87"/>
      <c r="BW4" s="87"/>
      <c r="BX4" s="87"/>
      <c r="BY4" s="87"/>
      <c r="BZ4" s="87"/>
      <c r="CA4" s="87" t="s">
        <v>58</v>
      </c>
      <c r="CB4" s="87"/>
      <c r="CC4" s="87"/>
      <c r="CD4" s="87"/>
      <c r="CE4" s="87"/>
      <c r="CF4" s="87"/>
      <c r="CG4" s="87"/>
      <c r="CH4" s="87"/>
      <c r="CI4" s="87"/>
      <c r="CJ4" s="87"/>
      <c r="CK4" s="87"/>
      <c r="CL4" s="87" t="s">
        <v>59</v>
      </c>
      <c r="CM4" s="87"/>
      <c r="CN4" s="87"/>
      <c r="CO4" s="87"/>
      <c r="CP4" s="87"/>
      <c r="CQ4" s="87"/>
      <c r="CR4" s="87"/>
      <c r="CS4" s="87"/>
      <c r="CT4" s="87"/>
      <c r="CU4" s="87"/>
      <c r="CV4" s="87"/>
      <c r="CW4" s="87" t="s">
        <v>60</v>
      </c>
      <c r="CX4" s="87"/>
      <c r="CY4" s="87"/>
      <c r="CZ4" s="87"/>
      <c r="DA4" s="87"/>
      <c r="DB4" s="87"/>
      <c r="DC4" s="87"/>
      <c r="DD4" s="87"/>
      <c r="DE4" s="87"/>
      <c r="DF4" s="87"/>
      <c r="DG4" s="87"/>
      <c r="DH4" s="87" t="s">
        <v>61</v>
      </c>
      <c r="DI4" s="87"/>
      <c r="DJ4" s="87"/>
      <c r="DK4" s="87"/>
      <c r="DL4" s="87"/>
      <c r="DM4" s="87"/>
      <c r="DN4" s="87"/>
      <c r="DO4" s="87"/>
      <c r="DP4" s="87"/>
      <c r="DQ4" s="87"/>
      <c r="DR4" s="87"/>
      <c r="DS4" s="87" t="s">
        <v>62</v>
      </c>
      <c r="DT4" s="87"/>
      <c r="DU4" s="87"/>
      <c r="DV4" s="87"/>
      <c r="DW4" s="87"/>
      <c r="DX4" s="87"/>
      <c r="DY4" s="87"/>
      <c r="DZ4" s="87"/>
      <c r="EA4" s="87"/>
      <c r="EB4" s="87"/>
      <c r="EC4" s="87"/>
      <c r="ED4" s="87" t="s">
        <v>63</v>
      </c>
      <c r="EE4" s="87"/>
      <c r="EF4" s="87"/>
      <c r="EG4" s="87"/>
      <c r="EH4" s="87"/>
      <c r="EI4" s="87"/>
      <c r="EJ4" s="87"/>
      <c r="EK4" s="87"/>
      <c r="EL4" s="87"/>
      <c r="EM4" s="87"/>
      <c r="EN4" s="87"/>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2020</v>
      </c>
      <c r="C6" s="34">
        <f t="shared" ref="C6:W6" si="3">C7</f>
        <v>423084</v>
      </c>
      <c r="D6" s="34">
        <f t="shared" si="3"/>
        <v>46</v>
      </c>
      <c r="E6" s="34">
        <f t="shared" si="3"/>
        <v>1</v>
      </c>
      <c r="F6" s="34">
        <f t="shared" si="3"/>
        <v>0</v>
      </c>
      <c r="G6" s="34">
        <f t="shared" si="3"/>
        <v>1</v>
      </c>
      <c r="H6" s="34" t="str">
        <f t="shared" si="3"/>
        <v>長崎県　時津町</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96.69</v>
      </c>
      <c r="P6" s="35">
        <f t="shared" si="3"/>
        <v>99.24</v>
      </c>
      <c r="Q6" s="35">
        <f t="shared" si="3"/>
        <v>3685</v>
      </c>
      <c r="R6" s="35">
        <f t="shared" si="3"/>
        <v>29566</v>
      </c>
      <c r="S6" s="35">
        <f t="shared" si="3"/>
        <v>20.94</v>
      </c>
      <c r="T6" s="35">
        <f t="shared" si="3"/>
        <v>1411.94</v>
      </c>
      <c r="U6" s="35">
        <f t="shared" si="3"/>
        <v>29341</v>
      </c>
      <c r="V6" s="35">
        <f t="shared" si="3"/>
        <v>12.7</v>
      </c>
      <c r="W6" s="35">
        <f t="shared" si="3"/>
        <v>2310.31</v>
      </c>
      <c r="X6" s="36">
        <f>IF(X7="",NA(),X7)</f>
        <v>134.80000000000001</v>
      </c>
      <c r="Y6" s="36">
        <f t="shared" ref="Y6:AG6" si="4">IF(Y7="",NA(),Y7)</f>
        <v>133.78</v>
      </c>
      <c r="Z6" s="36">
        <f t="shared" si="4"/>
        <v>124.5</v>
      </c>
      <c r="AA6" s="36">
        <f t="shared" si="4"/>
        <v>128.4</v>
      </c>
      <c r="AB6" s="36">
        <f t="shared" si="4"/>
        <v>119.88</v>
      </c>
      <c r="AC6" s="36">
        <f t="shared" si="4"/>
        <v>110.95</v>
      </c>
      <c r="AD6" s="36">
        <f t="shared" si="4"/>
        <v>110.05</v>
      </c>
      <c r="AE6" s="36">
        <f t="shared" si="4"/>
        <v>108.87</v>
      </c>
      <c r="AF6" s="36">
        <f t="shared" si="4"/>
        <v>108.61</v>
      </c>
      <c r="AG6" s="36">
        <f t="shared" si="4"/>
        <v>108.35</v>
      </c>
      <c r="AH6" s="35" t="str">
        <f>IF(AH7="","",IF(AH7="-","【-】","【"&amp;SUBSTITUTE(TEXT(AH7,"#,##0.00"),"-","△")&amp;"】"))</f>
        <v>【110.27】</v>
      </c>
      <c r="AI6" s="35">
        <f>IF(AI7="",NA(),AI7)</f>
        <v>0</v>
      </c>
      <c r="AJ6" s="35">
        <f t="shared" ref="AJ6:AR6" si="5">IF(AJ7="",NA(),AJ7)</f>
        <v>0</v>
      </c>
      <c r="AK6" s="35">
        <f t="shared" si="5"/>
        <v>0</v>
      </c>
      <c r="AL6" s="35">
        <f t="shared" si="5"/>
        <v>0</v>
      </c>
      <c r="AM6" s="35">
        <f t="shared" si="5"/>
        <v>0</v>
      </c>
      <c r="AN6" s="36">
        <f t="shared" si="5"/>
        <v>3.91</v>
      </c>
      <c r="AO6" s="36">
        <f t="shared" si="5"/>
        <v>2.64</v>
      </c>
      <c r="AP6" s="36">
        <f t="shared" si="5"/>
        <v>3.16</v>
      </c>
      <c r="AQ6" s="36">
        <f t="shared" si="5"/>
        <v>3.59</v>
      </c>
      <c r="AR6" s="36">
        <f t="shared" si="5"/>
        <v>3.98</v>
      </c>
      <c r="AS6" s="35" t="str">
        <f>IF(AS7="","",IF(AS7="-","【-】","【"&amp;SUBSTITUTE(TEXT(AS7,"#,##0.00"),"-","△")&amp;"】"))</f>
        <v>【1.15】</v>
      </c>
      <c r="AT6" s="36">
        <f>IF(AT7="",NA(),AT7)</f>
        <v>2449.8000000000002</v>
      </c>
      <c r="AU6" s="36">
        <f t="shared" ref="AU6:BC6" si="6">IF(AU7="",NA(),AU7)</f>
        <v>2075.7800000000002</v>
      </c>
      <c r="AV6" s="36">
        <f t="shared" si="6"/>
        <v>2770.04</v>
      </c>
      <c r="AW6" s="36">
        <f t="shared" si="6"/>
        <v>2807.69</v>
      </c>
      <c r="AX6" s="36">
        <f t="shared" si="6"/>
        <v>2064.09</v>
      </c>
      <c r="AY6" s="36">
        <f t="shared" si="6"/>
        <v>377.63</v>
      </c>
      <c r="AZ6" s="36">
        <f t="shared" si="6"/>
        <v>359.47</v>
      </c>
      <c r="BA6" s="36">
        <f t="shared" si="6"/>
        <v>369.69</v>
      </c>
      <c r="BB6" s="36">
        <f t="shared" si="6"/>
        <v>379.08</v>
      </c>
      <c r="BC6" s="36">
        <f t="shared" si="6"/>
        <v>367.55</v>
      </c>
      <c r="BD6" s="35" t="str">
        <f>IF(BD7="","",IF(BD7="-","【-】","【"&amp;SUBSTITUTE(TEXT(BD7,"#,##0.00"),"-","△")&amp;"】"))</f>
        <v>【260.31】</v>
      </c>
      <c r="BE6" s="36">
        <f>IF(BE7="",NA(),BE7)</f>
        <v>26.19</v>
      </c>
      <c r="BF6" s="36">
        <f t="shared" ref="BF6:BN6" si="7">IF(BF7="",NA(),BF7)</f>
        <v>24.27</v>
      </c>
      <c r="BG6" s="36">
        <f t="shared" si="7"/>
        <v>22.13</v>
      </c>
      <c r="BH6" s="36">
        <f t="shared" si="7"/>
        <v>20.03</v>
      </c>
      <c r="BI6" s="36">
        <f t="shared" si="7"/>
        <v>17.75</v>
      </c>
      <c r="BJ6" s="36">
        <f t="shared" si="7"/>
        <v>364.71</v>
      </c>
      <c r="BK6" s="36">
        <f t="shared" si="7"/>
        <v>401.79</v>
      </c>
      <c r="BL6" s="36">
        <f t="shared" si="7"/>
        <v>402.99</v>
      </c>
      <c r="BM6" s="36">
        <f t="shared" si="7"/>
        <v>398.98</v>
      </c>
      <c r="BN6" s="36">
        <f t="shared" si="7"/>
        <v>418.68</v>
      </c>
      <c r="BO6" s="35" t="str">
        <f>IF(BO7="","",IF(BO7="-","【-】","【"&amp;SUBSTITUTE(TEXT(BO7,"#,##0.00"),"-","△")&amp;"】"))</f>
        <v>【275.67】</v>
      </c>
      <c r="BP6" s="36">
        <f>IF(BP7="",NA(),BP7)</f>
        <v>131.19</v>
      </c>
      <c r="BQ6" s="36">
        <f t="shared" ref="BQ6:BY6" si="8">IF(BQ7="",NA(),BQ7)</f>
        <v>133.47</v>
      </c>
      <c r="BR6" s="36">
        <f t="shared" si="8"/>
        <v>122.72</v>
      </c>
      <c r="BS6" s="36">
        <f t="shared" si="8"/>
        <v>124.77</v>
      </c>
      <c r="BT6" s="36">
        <f t="shared" si="8"/>
        <v>117.53</v>
      </c>
      <c r="BU6" s="36">
        <f t="shared" si="8"/>
        <v>100.65</v>
      </c>
      <c r="BV6" s="36">
        <f t="shared" si="8"/>
        <v>100.12</v>
      </c>
      <c r="BW6" s="36">
        <f t="shared" si="8"/>
        <v>98.66</v>
      </c>
      <c r="BX6" s="36">
        <f t="shared" si="8"/>
        <v>98.64</v>
      </c>
      <c r="BY6" s="36">
        <f t="shared" si="8"/>
        <v>94.78</v>
      </c>
      <c r="BZ6" s="35" t="str">
        <f>IF(BZ7="","",IF(BZ7="-","【-】","【"&amp;SUBSTITUTE(TEXT(BZ7,"#,##0.00"),"-","△")&amp;"】"))</f>
        <v>【100.05】</v>
      </c>
      <c r="CA6" s="36">
        <f>IF(CA7="",NA(),CA7)</f>
        <v>159.5</v>
      </c>
      <c r="CB6" s="36">
        <f t="shared" ref="CB6:CJ6" si="9">IF(CB7="",NA(),CB7)</f>
        <v>156.44</v>
      </c>
      <c r="CC6" s="36">
        <f t="shared" si="9"/>
        <v>171.19</v>
      </c>
      <c r="CD6" s="36">
        <f t="shared" si="9"/>
        <v>168.92</v>
      </c>
      <c r="CE6" s="36">
        <f t="shared" si="9"/>
        <v>177.7</v>
      </c>
      <c r="CF6" s="36">
        <f t="shared" si="9"/>
        <v>170.19</v>
      </c>
      <c r="CG6" s="36">
        <f t="shared" si="9"/>
        <v>174.97</v>
      </c>
      <c r="CH6" s="36">
        <f t="shared" si="9"/>
        <v>178.59</v>
      </c>
      <c r="CI6" s="36">
        <f t="shared" si="9"/>
        <v>178.92</v>
      </c>
      <c r="CJ6" s="36">
        <f t="shared" si="9"/>
        <v>181.3</v>
      </c>
      <c r="CK6" s="35" t="str">
        <f>IF(CK7="","",IF(CK7="-","【-】","【"&amp;SUBSTITUTE(TEXT(CK7,"#,##0.00"),"-","△")&amp;"】"))</f>
        <v>【166.40】</v>
      </c>
      <c r="CL6" s="36">
        <f>IF(CL7="",NA(),CL7)</f>
        <v>72.81</v>
      </c>
      <c r="CM6" s="36">
        <f t="shared" ref="CM6:CU6" si="10">IF(CM7="",NA(),CM7)</f>
        <v>73.13</v>
      </c>
      <c r="CN6" s="36">
        <f t="shared" si="10"/>
        <v>73.91</v>
      </c>
      <c r="CO6" s="36">
        <f t="shared" si="10"/>
        <v>73.930000000000007</v>
      </c>
      <c r="CP6" s="36">
        <f t="shared" si="10"/>
        <v>74.790000000000006</v>
      </c>
      <c r="CQ6" s="36">
        <f t="shared" si="10"/>
        <v>59.01</v>
      </c>
      <c r="CR6" s="36">
        <f t="shared" si="10"/>
        <v>55.63</v>
      </c>
      <c r="CS6" s="36">
        <f t="shared" si="10"/>
        <v>55.03</v>
      </c>
      <c r="CT6" s="36">
        <f t="shared" si="10"/>
        <v>55.14</v>
      </c>
      <c r="CU6" s="36">
        <f t="shared" si="10"/>
        <v>55.89</v>
      </c>
      <c r="CV6" s="35" t="str">
        <f>IF(CV7="","",IF(CV7="-","【-】","【"&amp;SUBSTITUTE(TEXT(CV7,"#,##0.00"),"-","△")&amp;"】"))</f>
        <v>【60.69】</v>
      </c>
      <c r="CW6" s="36">
        <f>IF(CW7="",NA(),CW7)</f>
        <v>89.24</v>
      </c>
      <c r="CX6" s="36">
        <f t="shared" ref="CX6:DF6" si="11">IF(CX7="",NA(),CX7)</f>
        <v>88.6</v>
      </c>
      <c r="CY6" s="36">
        <f t="shared" si="11"/>
        <v>87.32</v>
      </c>
      <c r="CZ6" s="36">
        <f t="shared" si="11"/>
        <v>86.66</v>
      </c>
      <c r="DA6" s="36">
        <f t="shared" si="11"/>
        <v>87.19</v>
      </c>
      <c r="DB6" s="36">
        <f t="shared" si="11"/>
        <v>85.37</v>
      </c>
      <c r="DC6" s="36">
        <f t="shared" si="11"/>
        <v>82.04</v>
      </c>
      <c r="DD6" s="36">
        <f t="shared" si="11"/>
        <v>81.900000000000006</v>
      </c>
      <c r="DE6" s="36">
        <f t="shared" si="11"/>
        <v>81.39</v>
      </c>
      <c r="DF6" s="36">
        <f t="shared" si="11"/>
        <v>81.27</v>
      </c>
      <c r="DG6" s="35" t="str">
        <f>IF(DG7="","",IF(DG7="-","【-】","【"&amp;SUBSTITUTE(TEXT(DG7,"#,##0.00"),"-","△")&amp;"】"))</f>
        <v>【89.82】</v>
      </c>
      <c r="DH6" s="36">
        <f>IF(DH7="",NA(),DH7)</f>
        <v>51.79</v>
      </c>
      <c r="DI6" s="36">
        <f t="shared" ref="DI6:DQ6" si="12">IF(DI7="",NA(),DI7)</f>
        <v>52.12</v>
      </c>
      <c r="DJ6" s="36">
        <f t="shared" si="12"/>
        <v>52.77</v>
      </c>
      <c r="DK6" s="36">
        <f t="shared" si="12"/>
        <v>53.91</v>
      </c>
      <c r="DL6" s="36">
        <f t="shared" si="12"/>
        <v>55.57</v>
      </c>
      <c r="DM6" s="36">
        <f t="shared" si="12"/>
        <v>46.9</v>
      </c>
      <c r="DN6" s="36">
        <f t="shared" si="12"/>
        <v>48.05</v>
      </c>
      <c r="DO6" s="36">
        <f t="shared" si="12"/>
        <v>48.87</v>
      </c>
      <c r="DP6" s="36">
        <f t="shared" si="12"/>
        <v>49.92</v>
      </c>
      <c r="DQ6" s="36">
        <f t="shared" si="12"/>
        <v>50.63</v>
      </c>
      <c r="DR6" s="35" t="str">
        <f>IF(DR7="","",IF(DR7="-","【-】","【"&amp;SUBSTITUTE(TEXT(DR7,"#,##0.00"),"-","△")&amp;"】"))</f>
        <v>【50.19】</v>
      </c>
      <c r="DS6" s="36">
        <f>IF(DS7="",NA(),DS7)</f>
        <v>0.24</v>
      </c>
      <c r="DT6" s="36">
        <f t="shared" ref="DT6:EB6" si="13">IF(DT7="",NA(),DT7)</f>
        <v>0.24</v>
      </c>
      <c r="DU6" s="36">
        <f t="shared" si="13"/>
        <v>0.24</v>
      </c>
      <c r="DV6" s="36">
        <f t="shared" si="13"/>
        <v>1.46</v>
      </c>
      <c r="DW6" s="36">
        <f t="shared" si="13"/>
        <v>3.27</v>
      </c>
      <c r="DX6" s="36">
        <f t="shared" si="13"/>
        <v>12.03</v>
      </c>
      <c r="DY6" s="36">
        <f t="shared" si="13"/>
        <v>13.39</v>
      </c>
      <c r="DZ6" s="36">
        <f t="shared" si="13"/>
        <v>14.85</v>
      </c>
      <c r="EA6" s="36">
        <f t="shared" si="13"/>
        <v>16.88</v>
      </c>
      <c r="EB6" s="36">
        <f t="shared" si="13"/>
        <v>18.28</v>
      </c>
      <c r="EC6" s="35" t="str">
        <f>IF(EC7="","",IF(EC7="-","【-】","【"&amp;SUBSTITUTE(TEXT(EC7,"#,##0.00"),"-","△")&amp;"】"))</f>
        <v>【20.63】</v>
      </c>
      <c r="ED6" s="36">
        <f>IF(ED7="",NA(),ED7)</f>
        <v>1.68</v>
      </c>
      <c r="EE6" s="36">
        <f t="shared" ref="EE6:EM6" si="14">IF(EE7="",NA(),EE7)</f>
        <v>2.2799999999999998</v>
      </c>
      <c r="EF6" s="36">
        <f t="shared" si="14"/>
        <v>1.93</v>
      </c>
      <c r="EG6" s="36">
        <f t="shared" si="14"/>
        <v>0.61</v>
      </c>
      <c r="EH6" s="36">
        <f t="shared" si="14"/>
        <v>0.1</v>
      </c>
      <c r="EI6" s="36">
        <f t="shared" si="14"/>
        <v>0.61</v>
      </c>
      <c r="EJ6" s="36">
        <f t="shared" si="14"/>
        <v>0.54</v>
      </c>
      <c r="EK6" s="36">
        <f t="shared" si="14"/>
        <v>0.5</v>
      </c>
      <c r="EL6" s="36">
        <f t="shared" si="14"/>
        <v>0.52</v>
      </c>
      <c r="EM6" s="36">
        <f t="shared" si="14"/>
        <v>0.53</v>
      </c>
      <c r="EN6" s="35" t="str">
        <f>IF(EN7="","",IF(EN7="-","【-】","【"&amp;SUBSTITUTE(TEXT(EN7,"#,##0.00"),"-","△")&amp;"】"))</f>
        <v>【0.69】</v>
      </c>
    </row>
    <row r="7" spans="1:144" s="37" customFormat="1" x14ac:dyDescent="0.15">
      <c r="A7" s="29"/>
      <c r="B7" s="38">
        <v>2020</v>
      </c>
      <c r="C7" s="38">
        <v>423084</v>
      </c>
      <c r="D7" s="38">
        <v>46</v>
      </c>
      <c r="E7" s="38">
        <v>1</v>
      </c>
      <c r="F7" s="38">
        <v>0</v>
      </c>
      <c r="G7" s="38">
        <v>1</v>
      </c>
      <c r="H7" s="38" t="s">
        <v>92</v>
      </c>
      <c r="I7" s="38" t="s">
        <v>93</v>
      </c>
      <c r="J7" s="38" t="s">
        <v>94</v>
      </c>
      <c r="K7" s="38" t="s">
        <v>95</v>
      </c>
      <c r="L7" s="38" t="s">
        <v>96</v>
      </c>
      <c r="M7" s="38" t="s">
        <v>97</v>
      </c>
      <c r="N7" s="39" t="s">
        <v>98</v>
      </c>
      <c r="O7" s="39">
        <v>96.69</v>
      </c>
      <c r="P7" s="39">
        <v>99.24</v>
      </c>
      <c r="Q7" s="39">
        <v>3685</v>
      </c>
      <c r="R7" s="39">
        <v>29566</v>
      </c>
      <c r="S7" s="39">
        <v>20.94</v>
      </c>
      <c r="T7" s="39">
        <v>1411.94</v>
      </c>
      <c r="U7" s="39">
        <v>29341</v>
      </c>
      <c r="V7" s="39">
        <v>12.7</v>
      </c>
      <c r="W7" s="39">
        <v>2310.31</v>
      </c>
      <c r="X7" s="39">
        <v>134.80000000000001</v>
      </c>
      <c r="Y7" s="39">
        <v>133.78</v>
      </c>
      <c r="Z7" s="39">
        <v>124.5</v>
      </c>
      <c r="AA7" s="39">
        <v>128.4</v>
      </c>
      <c r="AB7" s="39">
        <v>119.88</v>
      </c>
      <c r="AC7" s="39">
        <v>110.95</v>
      </c>
      <c r="AD7" s="39">
        <v>110.05</v>
      </c>
      <c r="AE7" s="39">
        <v>108.87</v>
      </c>
      <c r="AF7" s="39">
        <v>108.61</v>
      </c>
      <c r="AG7" s="39">
        <v>108.35</v>
      </c>
      <c r="AH7" s="39">
        <v>110.27</v>
      </c>
      <c r="AI7" s="39">
        <v>0</v>
      </c>
      <c r="AJ7" s="39">
        <v>0</v>
      </c>
      <c r="AK7" s="39">
        <v>0</v>
      </c>
      <c r="AL7" s="39">
        <v>0</v>
      </c>
      <c r="AM7" s="39">
        <v>0</v>
      </c>
      <c r="AN7" s="39">
        <v>3.91</v>
      </c>
      <c r="AO7" s="39">
        <v>2.64</v>
      </c>
      <c r="AP7" s="39">
        <v>3.16</v>
      </c>
      <c r="AQ7" s="39">
        <v>3.59</v>
      </c>
      <c r="AR7" s="39">
        <v>3.98</v>
      </c>
      <c r="AS7" s="39">
        <v>1.1499999999999999</v>
      </c>
      <c r="AT7" s="39">
        <v>2449.8000000000002</v>
      </c>
      <c r="AU7" s="39">
        <v>2075.7800000000002</v>
      </c>
      <c r="AV7" s="39">
        <v>2770.04</v>
      </c>
      <c r="AW7" s="39">
        <v>2807.69</v>
      </c>
      <c r="AX7" s="39">
        <v>2064.09</v>
      </c>
      <c r="AY7" s="39">
        <v>377.63</v>
      </c>
      <c r="AZ7" s="39">
        <v>359.47</v>
      </c>
      <c r="BA7" s="39">
        <v>369.69</v>
      </c>
      <c r="BB7" s="39">
        <v>379.08</v>
      </c>
      <c r="BC7" s="39">
        <v>367.55</v>
      </c>
      <c r="BD7" s="39">
        <v>260.31</v>
      </c>
      <c r="BE7" s="39">
        <v>26.19</v>
      </c>
      <c r="BF7" s="39">
        <v>24.27</v>
      </c>
      <c r="BG7" s="39">
        <v>22.13</v>
      </c>
      <c r="BH7" s="39">
        <v>20.03</v>
      </c>
      <c r="BI7" s="39">
        <v>17.75</v>
      </c>
      <c r="BJ7" s="39">
        <v>364.71</v>
      </c>
      <c r="BK7" s="39">
        <v>401.79</v>
      </c>
      <c r="BL7" s="39">
        <v>402.99</v>
      </c>
      <c r="BM7" s="39">
        <v>398.98</v>
      </c>
      <c r="BN7" s="39">
        <v>418.68</v>
      </c>
      <c r="BO7" s="39">
        <v>275.67</v>
      </c>
      <c r="BP7" s="39">
        <v>131.19</v>
      </c>
      <c r="BQ7" s="39">
        <v>133.47</v>
      </c>
      <c r="BR7" s="39">
        <v>122.72</v>
      </c>
      <c r="BS7" s="39">
        <v>124.77</v>
      </c>
      <c r="BT7" s="39">
        <v>117.53</v>
      </c>
      <c r="BU7" s="39">
        <v>100.65</v>
      </c>
      <c r="BV7" s="39">
        <v>100.12</v>
      </c>
      <c r="BW7" s="39">
        <v>98.66</v>
      </c>
      <c r="BX7" s="39">
        <v>98.64</v>
      </c>
      <c r="BY7" s="39">
        <v>94.78</v>
      </c>
      <c r="BZ7" s="39">
        <v>100.05</v>
      </c>
      <c r="CA7" s="39">
        <v>159.5</v>
      </c>
      <c r="CB7" s="39">
        <v>156.44</v>
      </c>
      <c r="CC7" s="39">
        <v>171.19</v>
      </c>
      <c r="CD7" s="39">
        <v>168.92</v>
      </c>
      <c r="CE7" s="39">
        <v>177.7</v>
      </c>
      <c r="CF7" s="39">
        <v>170.19</v>
      </c>
      <c r="CG7" s="39">
        <v>174.97</v>
      </c>
      <c r="CH7" s="39">
        <v>178.59</v>
      </c>
      <c r="CI7" s="39">
        <v>178.92</v>
      </c>
      <c r="CJ7" s="39">
        <v>181.3</v>
      </c>
      <c r="CK7" s="39">
        <v>166.4</v>
      </c>
      <c r="CL7" s="39">
        <v>72.81</v>
      </c>
      <c r="CM7" s="39">
        <v>73.13</v>
      </c>
      <c r="CN7" s="39">
        <v>73.91</v>
      </c>
      <c r="CO7" s="39">
        <v>73.930000000000007</v>
      </c>
      <c r="CP7" s="39">
        <v>74.790000000000006</v>
      </c>
      <c r="CQ7" s="39">
        <v>59.01</v>
      </c>
      <c r="CR7" s="39">
        <v>55.63</v>
      </c>
      <c r="CS7" s="39">
        <v>55.03</v>
      </c>
      <c r="CT7" s="39">
        <v>55.14</v>
      </c>
      <c r="CU7" s="39">
        <v>55.89</v>
      </c>
      <c r="CV7" s="39">
        <v>60.69</v>
      </c>
      <c r="CW7" s="39">
        <v>89.24</v>
      </c>
      <c r="CX7" s="39">
        <v>88.6</v>
      </c>
      <c r="CY7" s="39">
        <v>87.32</v>
      </c>
      <c r="CZ7" s="39">
        <v>86.66</v>
      </c>
      <c r="DA7" s="39">
        <v>87.19</v>
      </c>
      <c r="DB7" s="39">
        <v>85.37</v>
      </c>
      <c r="DC7" s="39">
        <v>82.04</v>
      </c>
      <c r="DD7" s="39">
        <v>81.900000000000006</v>
      </c>
      <c r="DE7" s="39">
        <v>81.39</v>
      </c>
      <c r="DF7" s="39">
        <v>81.27</v>
      </c>
      <c r="DG7" s="39">
        <v>89.82</v>
      </c>
      <c r="DH7" s="39">
        <v>51.79</v>
      </c>
      <c r="DI7" s="39">
        <v>52.12</v>
      </c>
      <c r="DJ7" s="39">
        <v>52.77</v>
      </c>
      <c r="DK7" s="39">
        <v>53.91</v>
      </c>
      <c r="DL7" s="39">
        <v>55.57</v>
      </c>
      <c r="DM7" s="39">
        <v>46.9</v>
      </c>
      <c r="DN7" s="39">
        <v>48.05</v>
      </c>
      <c r="DO7" s="39">
        <v>48.87</v>
      </c>
      <c r="DP7" s="39">
        <v>49.92</v>
      </c>
      <c r="DQ7" s="39">
        <v>50.63</v>
      </c>
      <c r="DR7" s="39">
        <v>50.19</v>
      </c>
      <c r="DS7" s="39">
        <v>0.24</v>
      </c>
      <c r="DT7" s="39">
        <v>0.24</v>
      </c>
      <c r="DU7" s="39">
        <v>0.24</v>
      </c>
      <c r="DV7" s="39">
        <v>1.46</v>
      </c>
      <c r="DW7" s="39">
        <v>3.27</v>
      </c>
      <c r="DX7" s="39">
        <v>12.03</v>
      </c>
      <c r="DY7" s="39">
        <v>13.39</v>
      </c>
      <c r="DZ7" s="39">
        <v>14.85</v>
      </c>
      <c r="EA7" s="39">
        <v>16.88</v>
      </c>
      <c r="EB7" s="39">
        <v>18.28</v>
      </c>
      <c r="EC7" s="39">
        <v>20.63</v>
      </c>
      <c r="ED7" s="39">
        <v>1.68</v>
      </c>
      <c r="EE7" s="39">
        <v>2.2799999999999998</v>
      </c>
      <c r="EF7" s="39">
        <v>1.93</v>
      </c>
      <c r="EG7" s="39">
        <v>0.61</v>
      </c>
      <c r="EH7" s="39">
        <v>0.1</v>
      </c>
      <c r="EI7" s="39">
        <v>0.61</v>
      </c>
      <c r="EJ7" s="39">
        <v>0.54</v>
      </c>
      <c r="EK7" s="39">
        <v>0.5</v>
      </c>
      <c r="EL7" s="39">
        <v>0.52</v>
      </c>
      <c r="EM7" s="39">
        <v>0.53</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104</v>
      </c>
    </row>
    <row r="12" spans="1:144" x14ac:dyDescent="0.15">
      <c r="B12">
        <v>1</v>
      </c>
      <c r="C12">
        <v>1</v>
      </c>
      <c r="D12">
        <v>1</v>
      </c>
      <c r="E12">
        <v>1</v>
      </c>
      <c r="F12">
        <v>2</v>
      </c>
      <c r="G12" t="s">
        <v>105</v>
      </c>
    </row>
    <row r="13" spans="1:144" x14ac:dyDescent="0.15">
      <c r="B13" t="s">
        <v>106</v>
      </c>
      <c r="C13" t="s">
        <v>106</v>
      </c>
      <c r="D13" t="s">
        <v>106</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DN190839</cp:lastModifiedBy>
  <cp:lastPrinted>2022-01-17T01:56:34Z</cp:lastPrinted>
  <dcterms:created xsi:type="dcterms:W3CDTF">2021-12-03T06:58:21Z</dcterms:created>
  <dcterms:modified xsi:type="dcterms:W3CDTF">2022-01-17T02:02:49Z</dcterms:modified>
  <cp:category/>
</cp:coreProperties>
</file>