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matuzono\Desktop\"/>
    </mc:Choice>
  </mc:AlternateContent>
  <workbookProtection workbookAlgorithmName="SHA-512" workbookHashValue="j3HaOWszNDSV5RcSH6CI9agU45ntlpv5ZIqySIM6pZaAAo5HgpDADExJZ36M/ZVOPGTrSMP+exSXWddVyK3DHg==" workbookSaltValue="dU+qbGUcH6BOq7ozbe8yR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<sst xmlns="http://schemas.openxmlformats.org/spreadsheetml/2006/main" count="228" uniqueCount="113">
  <si>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</si>
  <si>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</si>
  <si>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</si>
  <si>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</si>
  <si>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</si>
  <si>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</si>
  <si>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</si>
  <si>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</si>
  <si>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</si>
  <si>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</si>
  <si>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</si>
  <si>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</si>
  <si>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</si>
  <si>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</si>
  <si>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</si>
  <si>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</si>
  <si>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</si>
  <si>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</si>
  <si>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</si>
  <si>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</si>
  <si>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</si>
  <si>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</si>
  <si>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</si>
  <si>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</si>
  <si>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</si>
  <si>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</si>
  <si>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</si>
  <si>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</si>
  <si>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</si>
  <si>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</si>
  <si>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</si>
  <si>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</si>
  <si>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</si>
  <si>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</si>
  <si>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</si>
  <si>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</si>
  <si>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</si>
  <si>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</si>
  <si>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</si>
  <si>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</si>
  <si>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</si>
  <si>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</si>
  <si>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</si>
  <si>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</si>
  <si>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</si>
  <si>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</si>
  <si>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</si>
  <si>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</si>
  <si>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</si>
  <si>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</si>
  <si>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</si>
  <si>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</si>
  <si>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</si>
  <si>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</si>
  <si>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</si>
  <si>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</si>
  <si>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</si>
  <si>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</si>
  <si>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</si>
  <si>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</si>
  <si>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</si>
  <si>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</si>
  <si>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</si>
  <si>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</si>
  <si>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</si>
  <si>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</si>
  <si>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</si>
  <si>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</si>
  <si>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</si>
  <si>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</si>
  <si>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</si>
  <si>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</si>
  <si>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</si>
  <si>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</si>
  <si>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</si>
  <si>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</si>
  <si>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</si>
  <si>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</si>
  <si>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</si>
  <si>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</si>
  <si>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</si>
  <si>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</si>
  <si>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</si>
  <si>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</si>
  <si>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</si>
  <si>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</si>
  <si>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</si>
  <si>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</si>
  <si>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</si>
  <si>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</si>
  <si>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</si>
  <si>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</si>
  <si>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</si>
  <si>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</si>
  <si>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</si>
  <si>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</si>
  <si>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</si>
  <si>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</si>
  <si>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</si>
  <si>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</si>
  <si>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</si>
  <si>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</si>
  <si>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</si>
  <si>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</si>
  <si>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</si>
  <si>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</si>
  <si>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</si>
  <si>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</si>
  <si>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</si>
  <si>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</si>
  <si>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性・効率性を表す経常収支比率、累積欠損比率、流動比率、企業債残高対給水収益比率、料金回収率、給水原価はいずれも類似団体と比較して良好な数値を示し、経営は健全である。有収率も令和元年度と比べ上がっている。今後も漏水調査を行う事で有収率が上がるように努めていきたい</t>
    <rPh sb="4" eb="7">
      <t>ケンゼンセイ</t>
    </rPh>
    <rPh sb="8" eb="11">
      <t>コウリツセイ</t>
    </rPh>
    <rPh sb="92" eb="94">
      <t>レイワ</t>
    </rPh>
    <rPh sb="94" eb="95">
      <t>モト</t>
    </rPh>
    <rPh sb="98" eb="99">
      <t>クラ</t>
    </rPh>
    <phoneticPr fontId="4"/>
  </si>
  <si>
    <t>　有形固定資産減価償却率は類似団体と比較し、老朽化が進んでいる。老朽資産が多く、今後も計画的に施設更新を行っていきたい。</t>
    <phoneticPr fontId="4"/>
  </si>
  <si>
    <t>　経営の状況としては、類似団体と比較して健全な状況である。
　ただし、有形固定資産減価償却率は類似団体と比較し老朽化が進んでいるので、老朽資産の更新や、施設の再整備事業を行っていくことが必要になる。そのため、費用が多額になることが予想されるので、計画的な更新を行い、安定的な経営に努めていきたい。
　今後も、「佐々町水道ビジョン」をもとに安全で安心できる水の供給が施設・経営の両面で実施できるように努めたい。</t>
    <rPh sb="1" eb="3">
      <t>ケイエイ</t>
    </rPh>
    <rPh sb="4" eb="6">
      <t>ジョウキョウ</t>
    </rPh>
    <rPh sb="11" eb="13">
      <t>ルイジ</t>
    </rPh>
    <rPh sb="13" eb="15">
      <t>ダンタイ</t>
    </rPh>
    <rPh sb="16" eb="18">
      <t>ヒカク</t>
    </rPh>
    <rPh sb="20" eb="22">
      <t>ケンゼン</t>
    </rPh>
    <rPh sb="23" eb="25">
      <t>ジョウキョウ</t>
    </rPh>
    <rPh sb="35" eb="37">
      <t>ユウケイ</t>
    </rPh>
    <rPh sb="37" eb="39">
      <t>コテイ</t>
    </rPh>
    <rPh sb="39" eb="41">
      <t>シサン</t>
    </rPh>
    <rPh sb="41" eb="43">
      <t>ゲンカ</t>
    </rPh>
    <rPh sb="43" eb="45">
      <t>ショウキャク</t>
    </rPh>
    <rPh sb="45" eb="46">
      <t>リツ</t>
    </rPh>
    <rPh sb="47" eb="49">
      <t>ルイジ</t>
    </rPh>
    <rPh sb="49" eb="51">
      <t>ダンタイ</t>
    </rPh>
    <rPh sb="52" eb="54">
      <t>ヒカク</t>
    </rPh>
    <rPh sb="55" eb="58">
      <t>ロウキュウカ</t>
    </rPh>
    <rPh sb="59" eb="60">
      <t>スス</t>
    </rPh>
    <rPh sb="67" eb="69">
      <t>ロウキュウ</t>
    </rPh>
    <rPh sb="69" eb="71">
      <t>シサン</t>
    </rPh>
    <rPh sb="72" eb="74">
      <t>コウシン</t>
    </rPh>
    <rPh sb="76" eb="78">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</si>
</sst>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0.85</c:v>
                </c:pt>
                <c:pt idx="3" formatCode="#,##0.00;&quot;△&quot;#,##0.00;&quot;-&quot;">
                  <c:v>2.67</c:v>
                </c:pt>
                <c:pt idx="4" formatCode="#,##0.00;&quot;△&quot;#,##0.00;&quot;-&quot;">
                  <c:v>1.0900000000000001</c:v>
                </c:pt>
              </c:numCache>
            </c:numRef>
          </c:val>
          <c:extLst>
            <c:ext xmlns:c16="http://schemas.microsoft.com/office/drawing/2014/chart" uri="{C3380CC4-5D6E-409C-BE32-E72D297353CC}">
              <c16:uniqueId val="{00000000-9FE6-4907-BF0B-BA9561FEFD6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9FE6-4907-BF0B-BA9561FEFD6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73.849999999999994</c:v>
                </c:pt>
                <c:pt idx="1">
                  <c:v>74.47</c:v>
                </c:pt>
                <c:pt idx="2">
                  <c:v>73.97</c:v>
                </c:pt>
                <c:pt idx="3">
                  <c:v>74.09</c:v>
                </c:pt>
                <c:pt idx="4">
                  <c:v>70.709999999999994</c:v>
                </c:pt>
              </c:numCache>
            </c:numRef>
          </c:val>
          <c:extLst>
            <c:ext xmlns:c16="http://schemas.microsoft.com/office/drawing/2014/chart" uri="{C3380CC4-5D6E-409C-BE32-E72D297353CC}">
              <c16:uniqueId val="{00000000-6115-4D9F-9464-B20E225DB1B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6115-4D9F-9464-B20E225DB1B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84.66</c:v>
                </c:pt>
                <c:pt idx="1">
                  <c:v>86.29</c:v>
                </c:pt>
                <c:pt idx="2">
                  <c:v>85.28</c:v>
                </c:pt>
                <c:pt idx="3">
                  <c:v>85.69</c:v>
                </c:pt>
                <c:pt idx="4">
                  <c:v>87.52</c:v>
                </c:pt>
              </c:numCache>
            </c:numRef>
          </c:val>
          <c:extLst>
            <c:ext xmlns:c16="http://schemas.microsoft.com/office/drawing/2014/chart" uri="{C3380CC4-5D6E-409C-BE32-E72D297353CC}">
              <c16:uniqueId val="{00000000-B6AD-481B-8101-E1F422270BD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B6AD-481B-8101-E1F422270BD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139.13</c:v>
                </c:pt>
                <c:pt idx="1">
                  <c:v>147.44</c:v>
                </c:pt>
                <c:pt idx="2">
                  <c:v>146.72999999999999</c:v>
                </c:pt>
                <c:pt idx="3">
                  <c:v>142.61000000000001</c:v>
                </c:pt>
                <c:pt idx="4">
                  <c:v>138.35</c:v>
                </c:pt>
              </c:numCache>
            </c:numRef>
          </c:val>
          <c:extLst>
            <c:ext xmlns:c16="http://schemas.microsoft.com/office/drawing/2014/chart" uri="{C3380CC4-5D6E-409C-BE32-E72D297353CC}">
              <c16:uniqueId val="{00000000-19D4-4A8F-8A60-D4F4DE4AD8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19D4-4A8F-8A60-D4F4DE4AD8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53.44</c:v>
                </c:pt>
                <c:pt idx="1">
                  <c:v>54.12</c:v>
                </c:pt>
                <c:pt idx="2">
                  <c:v>53.93</c:v>
                </c:pt>
                <c:pt idx="3">
                  <c:v>51.38</c:v>
                </c:pt>
                <c:pt idx="4">
                  <c:v>51.87</c:v>
                </c:pt>
              </c:numCache>
            </c:numRef>
          </c:val>
          <c:extLst>
            <c:ext xmlns:c16="http://schemas.microsoft.com/office/drawing/2014/chart" uri="{C3380CC4-5D6E-409C-BE32-E72D297353CC}">
              <c16:uniqueId val="{00000000-08B9-434A-A91E-DD242C75E2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08B9-434A-A91E-DD242C75E2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12.97</c:v>
                </c:pt>
                <c:pt idx="1">
                  <c:v>12.89</c:v>
                </c:pt>
                <c:pt idx="2">
                  <c:v>13.94</c:v>
                </c:pt>
                <c:pt idx="3">
                  <c:v>14.3</c:v>
                </c:pt>
                <c:pt idx="4">
                  <c:v>14.22</c:v>
                </c:pt>
              </c:numCache>
            </c:numRef>
          </c:val>
          <c:extLst>
            <c:ext xmlns:c16="http://schemas.microsoft.com/office/drawing/2014/chart" uri="{C3380CC4-5D6E-409C-BE32-E72D297353CC}">
              <c16:uniqueId val="{00000000-C5E4-4D40-B35E-6315FA43C4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C5E4-4D40-B35E-6315FA43C4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01-4053-8130-D67B24639C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2A01-4053-8130-D67B24639C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2059.79</c:v>
                </c:pt>
                <c:pt idx="1">
                  <c:v>1987.29</c:v>
                </c:pt>
                <c:pt idx="2">
                  <c:v>1825.95</c:v>
                </c:pt>
                <c:pt idx="3">
                  <c:v>1659.88</c:v>
                </c:pt>
                <c:pt idx="4">
                  <c:v>1362.66</c:v>
                </c:pt>
              </c:numCache>
            </c:numRef>
          </c:val>
          <c:extLst>
            <c:ext xmlns:c16="http://schemas.microsoft.com/office/drawing/2014/chart" uri="{C3380CC4-5D6E-409C-BE32-E72D297353CC}">
              <c16:uniqueId val="{00000000-E606-4207-8772-9E0B25D4CE8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E606-4207-8772-9E0B25D4CE8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149.88</c:v>
                </c:pt>
                <c:pt idx="1">
                  <c:v>132.96</c:v>
                </c:pt>
                <c:pt idx="2">
                  <c:v>120.9</c:v>
                </c:pt>
                <c:pt idx="3">
                  <c:v>125.45</c:v>
                </c:pt>
                <c:pt idx="4">
                  <c:v>160.68</c:v>
                </c:pt>
              </c:numCache>
            </c:numRef>
          </c:val>
          <c:extLst>
            <c:ext xmlns:c16="http://schemas.microsoft.com/office/drawing/2014/chart" uri="{C3380CC4-5D6E-409C-BE32-E72D297353CC}">
              <c16:uniqueId val="{00000000-BED9-431A-9656-5BD82F84BE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BED9-431A-9656-5BD82F84BE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139.08000000000001</c:v>
                </c:pt>
                <c:pt idx="1">
                  <c:v>147.75</c:v>
                </c:pt>
                <c:pt idx="2">
                  <c:v>147.15</c:v>
                </c:pt>
                <c:pt idx="3">
                  <c:v>142.22999999999999</c:v>
                </c:pt>
                <c:pt idx="4">
                  <c:v>137.52000000000001</c:v>
                </c:pt>
              </c:numCache>
            </c:numRef>
          </c:val>
          <c:extLst>
            <c:ext xmlns:c16="http://schemas.microsoft.com/office/drawing/2014/chart" uri="{C3380CC4-5D6E-409C-BE32-E72D297353CC}">
              <c16:uniqueId val="{00000000-3349-4F68-9FA3-A83B1A5C27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3349-4F68-9FA3-A83B1A5C27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113.53</c:v>
                </c:pt>
                <c:pt idx="1">
                  <c:v>107</c:v>
                </c:pt>
                <c:pt idx="2">
                  <c:v>107.48</c:v>
                </c:pt>
                <c:pt idx="3">
                  <c:v>111.27</c:v>
                </c:pt>
                <c:pt idx="4">
                  <c:v>114.95</c:v>
                </c:pt>
              </c:numCache>
            </c:numRef>
          </c:val>
          <c:extLst>
            <c:ext xmlns:c16="http://schemas.microsoft.com/office/drawing/2014/chart" uri="{C3380CC4-5D6E-409C-BE32-E72D297353CC}">
              <c16:uniqueId val="{00000000-E984-4EB5-AF94-71E3BBA56D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E984-4EB5-AF94-71E3BBA56D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Normal="100" workbookViewId="0">
      <selection activeCell="BH87" sqref="BH87"/>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佐々町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14100</v>
      </c>
      <c r="AM8" s="61"/>
      <c r="AN8" s="61"/>
      <c r="AO8" s="61"/>
      <c r="AP8" s="61"/>
      <c r="AQ8" s="61"/>
      <c r="AR8" s="61"/>
      <c r="AS8" s="61"/>
      <c r="AT8" s="52">
        <f>データ!$S$6</f>
        <v>32.26</v>
      </c>
      <c r="AU8" s="53"/>
      <c r="AV8" s="53"/>
      <c r="AW8" s="53"/>
      <c r="AX8" s="53"/>
      <c r="AY8" s="53"/>
      <c r="AZ8" s="53"/>
      <c r="BA8" s="53"/>
      <c r="BB8" s="54">
        <f>データ!$T$6</f>
        <v>437.07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84.28</v>
      </c>
      <c r="J10" s="53"/>
      <c r="K10" s="53"/>
      <c r="L10" s="53"/>
      <c r="M10" s="53"/>
      <c r="N10" s="53"/>
      <c r="O10" s="64"/>
      <c r="P10" s="54">
        <f>データ!$P$6</f>
        <v>99.89</v>
      </c>
      <c r="Q10" s="54"/>
      <c r="R10" s="54"/>
      <c r="S10" s="54"/>
      <c r="T10" s="54"/>
      <c r="U10" s="54"/>
      <c r="V10" s="54"/>
      <c r="W10" s="61">
        <f>データ!$Q$6</f>
        <v>3190</v>
      </c>
      <c r="X10" s="61"/>
      <c r="Y10" s="61"/>
      <c r="Z10" s="61"/>
      <c r="AA10" s="61"/>
      <c r="AB10" s="61"/>
      <c r="AC10" s="61"/>
      <c r="AD10" s="2"/>
      <c r="AE10" s="2"/>
      <c r="AF10" s="2"/>
      <c r="AG10" s="2"/>
      <c r="AH10" s="4"/>
      <c r="AI10" s="4"/>
      <c r="AJ10" s="4"/>
      <c r="AK10" s="4"/>
      <c r="AL10" s="61">
        <f>データ!$U$6</f>
        <v>13984</v>
      </c>
      <c r="AM10" s="61"/>
      <c r="AN10" s="61"/>
      <c r="AO10" s="61"/>
      <c r="AP10" s="61"/>
      <c r="AQ10" s="61"/>
      <c r="AR10" s="61"/>
      <c r="AS10" s="61"/>
      <c r="AT10" s="52">
        <f>データ!$V$6</f>
        <v>11.83</v>
      </c>
      <c r="AU10" s="53"/>
      <c r="AV10" s="53"/>
      <c r="AW10" s="53"/>
      <c r="AX10" s="53"/>
      <c r="AY10" s="53"/>
      <c r="AZ10" s="53"/>
      <c r="BA10" s="53"/>
      <c r="BB10" s="54">
        <f>データ!$W$6</f>
        <v>1182.08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6WfLhlvDuuvCxvXkyHSeAO/UanqNbeYUOeS+cxKq2MfIddXnU5mjEkgLEcRjjAd8rCkcPNbuixZmTNWZf8idQg==" saltValue="NPCpD0ehSSvzjGOaxhGJd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5546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423912</v>
      </c>
      <c r="D6" s="34">
        <f t="shared" si="3"/>
        <v>46</v>
      </c>
      <c r="E6" s="34">
        <f t="shared" si="3"/>
        <v>1</v>
      </c>
      <c r="F6" s="34">
        <f t="shared" si="3"/>
        <v>0</v>
      </c>
      <c r="G6" s="34">
        <f t="shared" si="3"/>
        <v>1</v>
      </c>
      <c r="H6" s="34" t="str">
        <f t="shared" si="3"/>
        <v>長崎県　佐々町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84.28</v>
      </c>
      <c r="P6" s="35">
        <f t="shared" si="3"/>
        <v>99.89</v>
      </c>
      <c r="Q6" s="35">
        <f t="shared" si="3"/>
        <v>3190</v>
      </c>
      <c r="R6" s="35">
        <f t="shared" si="3"/>
        <v>14100</v>
      </c>
      <c r="S6" s="35">
        <f t="shared" si="3"/>
        <v>32.26</v>
      </c>
      <c r="T6" s="35">
        <f t="shared" si="3"/>
        <v>437.07</v>
      </c>
      <c r="U6" s="35">
        <f t="shared" si="3"/>
        <v>13984</v>
      </c>
      <c r="V6" s="35">
        <f t="shared" si="3"/>
        <v>11.83</v>
      </c>
      <c r="W6" s="35">
        <f t="shared" si="3"/>
        <v>1182.08</v>
      </c>
      <c r="X6" s="36">
        <f>IF(X7="",NA(),X7)</f>
        <v>139.13</v>
      </c>
      <c r="Y6" s="36">
        <f t="shared" ref="Y6:AG6" si="4">IF(Y7="",NA(),Y7)</f>
        <v>147.44</v>
      </c>
      <c r="Z6" s="36">
        <f t="shared" si="4"/>
        <v>146.72999999999999</v>
      </c>
      <c r="AA6" s="36">
        <f t="shared" si="4"/>
        <v>142.61000000000001</v>
      </c>
      <c r="AB6" s="36">
        <f t="shared" si="4"/>
        <v>138.35</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2059.79</v>
      </c>
      <c r="AU6" s="36">
        <f t="shared" ref="AU6:BC6" si="6">IF(AU7="",NA(),AU7)</f>
        <v>1987.29</v>
      </c>
      <c r="AV6" s="36">
        <f t="shared" si="6"/>
        <v>1825.95</v>
      </c>
      <c r="AW6" s="36">
        <f t="shared" si="6"/>
        <v>1659.88</v>
      </c>
      <c r="AX6" s="36">
        <f t="shared" si="6"/>
        <v>1362.66</v>
      </c>
      <c r="AY6" s="36">
        <f t="shared" si="6"/>
        <v>388.67</v>
      </c>
      <c r="AZ6" s="36">
        <f t="shared" si="6"/>
        <v>355.27</v>
      </c>
      <c r="BA6" s="36">
        <f t="shared" si="6"/>
        <v>359.7</v>
      </c>
      <c r="BB6" s="36">
        <f t="shared" si="6"/>
        <v>362.93</v>
      </c>
      <c r="BC6" s="36">
        <f t="shared" si="6"/>
        <v>371.81</v>
      </c>
      <c r="BD6" s="35" t="str">
        <f>IF(BD7="","",IF(BD7="-","【-】","【"&amp;SUBSTITUTE(TEXT(BD7,"#,##0.00"),"-","△")&amp;"】"))</f>
        <v>【260.31】</v>
      </c>
      <c r="BE6" s="36">
        <f>IF(BE7="",NA(),BE7)</f>
        <v>149.88</v>
      </c>
      <c r="BF6" s="36">
        <f t="shared" ref="BF6:BN6" si="7">IF(BF7="",NA(),BF7)</f>
        <v>132.96</v>
      </c>
      <c r="BG6" s="36">
        <f t="shared" si="7"/>
        <v>120.9</v>
      </c>
      <c r="BH6" s="36">
        <f t="shared" si="7"/>
        <v>125.45</v>
      </c>
      <c r="BI6" s="36">
        <f t="shared" si="7"/>
        <v>160.68</v>
      </c>
      <c r="BJ6" s="36">
        <f t="shared" si="7"/>
        <v>422.5</v>
      </c>
      <c r="BK6" s="36">
        <f t="shared" si="7"/>
        <v>458.27</v>
      </c>
      <c r="BL6" s="36">
        <f t="shared" si="7"/>
        <v>447.01</v>
      </c>
      <c r="BM6" s="36">
        <f t="shared" si="7"/>
        <v>439.05</v>
      </c>
      <c r="BN6" s="36">
        <f t="shared" si="7"/>
        <v>465.85</v>
      </c>
      <c r="BO6" s="35" t="str">
        <f>IF(BO7="","",IF(BO7="-","【-】","【"&amp;SUBSTITUTE(TEXT(BO7,"#,##0.00"),"-","△")&amp;"】"))</f>
        <v>【275.67】</v>
      </c>
      <c r="BP6" s="36">
        <f>IF(BP7="",NA(),BP7)</f>
        <v>139.08000000000001</v>
      </c>
      <c r="BQ6" s="36">
        <f t="shared" ref="BQ6:BY6" si="8">IF(BQ7="",NA(),BQ7)</f>
        <v>147.75</v>
      </c>
      <c r="BR6" s="36">
        <f t="shared" si="8"/>
        <v>147.15</v>
      </c>
      <c r="BS6" s="36">
        <f t="shared" si="8"/>
        <v>142.22999999999999</v>
      </c>
      <c r="BT6" s="36">
        <f t="shared" si="8"/>
        <v>137.52000000000001</v>
      </c>
      <c r="BU6" s="36">
        <f t="shared" si="8"/>
        <v>101.64</v>
      </c>
      <c r="BV6" s="36">
        <f t="shared" si="8"/>
        <v>96.77</v>
      </c>
      <c r="BW6" s="36">
        <f t="shared" si="8"/>
        <v>95.81</v>
      </c>
      <c r="BX6" s="36">
        <f t="shared" si="8"/>
        <v>95.26</v>
      </c>
      <c r="BY6" s="36">
        <f t="shared" si="8"/>
        <v>92.39</v>
      </c>
      <c r="BZ6" s="35" t="str">
        <f>IF(BZ7="","",IF(BZ7="-","【-】","【"&amp;SUBSTITUTE(TEXT(BZ7,"#,##0.00"),"-","△")&amp;"】"))</f>
        <v>【100.05】</v>
      </c>
      <c r="CA6" s="36">
        <f>IF(CA7="",NA(),CA7)</f>
        <v>113.53</v>
      </c>
      <c r="CB6" s="36">
        <f t="shared" ref="CB6:CJ6" si="9">IF(CB7="",NA(),CB7)</f>
        <v>107</v>
      </c>
      <c r="CC6" s="36">
        <f t="shared" si="9"/>
        <v>107.48</v>
      </c>
      <c r="CD6" s="36">
        <f t="shared" si="9"/>
        <v>111.27</v>
      </c>
      <c r="CE6" s="36">
        <f t="shared" si="9"/>
        <v>114.95</v>
      </c>
      <c r="CF6" s="36">
        <f t="shared" si="9"/>
        <v>179.16</v>
      </c>
      <c r="CG6" s="36">
        <f t="shared" si="9"/>
        <v>187.18</v>
      </c>
      <c r="CH6" s="36">
        <f t="shared" si="9"/>
        <v>189.58</v>
      </c>
      <c r="CI6" s="36">
        <f t="shared" si="9"/>
        <v>192.82</v>
      </c>
      <c r="CJ6" s="36">
        <f t="shared" si="9"/>
        <v>192.98</v>
      </c>
      <c r="CK6" s="35" t="str">
        <f>IF(CK7="","",IF(CK7="-","【-】","【"&amp;SUBSTITUTE(TEXT(CK7,"#,##0.00"),"-","△")&amp;"】"))</f>
        <v>【166.40】</v>
      </c>
      <c r="CL6" s="36">
        <f>IF(CL7="",NA(),CL7)</f>
        <v>73.849999999999994</v>
      </c>
      <c r="CM6" s="36">
        <f t="shared" ref="CM6:CU6" si="10">IF(CM7="",NA(),CM7)</f>
        <v>74.47</v>
      </c>
      <c r="CN6" s="36">
        <f t="shared" si="10"/>
        <v>73.97</v>
      </c>
      <c r="CO6" s="36">
        <f t="shared" si="10"/>
        <v>74.09</v>
      </c>
      <c r="CP6" s="36">
        <f t="shared" si="10"/>
        <v>70.709999999999994</v>
      </c>
      <c r="CQ6" s="36">
        <f t="shared" si="10"/>
        <v>54.24</v>
      </c>
      <c r="CR6" s="36">
        <f t="shared" si="10"/>
        <v>55.88</v>
      </c>
      <c r="CS6" s="36">
        <f t="shared" si="10"/>
        <v>55.22</v>
      </c>
      <c r="CT6" s="36">
        <f t="shared" si="10"/>
        <v>54.05</v>
      </c>
      <c r="CU6" s="36">
        <f t="shared" si="10"/>
        <v>54.43</v>
      </c>
      <c r="CV6" s="35" t="str">
        <f>IF(CV7="","",IF(CV7="-","【-】","【"&amp;SUBSTITUTE(TEXT(CV7,"#,##0.00"),"-","△")&amp;"】"))</f>
        <v>【60.69】</v>
      </c>
      <c r="CW6" s="36">
        <f>IF(CW7="",NA(),CW7)</f>
        <v>84.66</v>
      </c>
      <c r="CX6" s="36">
        <f t="shared" ref="CX6:DF6" si="11">IF(CX7="",NA(),CX7)</f>
        <v>86.29</v>
      </c>
      <c r="CY6" s="36">
        <f t="shared" si="11"/>
        <v>85.28</v>
      </c>
      <c r="CZ6" s="36">
        <f t="shared" si="11"/>
        <v>85.69</v>
      </c>
      <c r="DA6" s="36">
        <f t="shared" si="11"/>
        <v>87.52</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53.44</v>
      </c>
      <c r="DI6" s="36">
        <f t="shared" ref="DI6:DQ6" si="12">IF(DI7="",NA(),DI7)</f>
        <v>54.12</v>
      </c>
      <c r="DJ6" s="36">
        <f t="shared" si="12"/>
        <v>53.93</v>
      </c>
      <c r="DK6" s="36">
        <f t="shared" si="12"/>
        <v>51.38</v>
      </c>
      <c r="DL6" s="36">
        <f t="shared" si="12"/>
        <v>51.87</v>
      </c>
      <c r="DM6" s="36">
        <f t="shared" si="12"/>
        <v>48.14</v>
      </c>
      <c r="DN6" s="36">
        <f t="shared" si="12"/>
        <v>46.61</v>
      </c>
      <c r="DO6" s="36">
        <f t="shared" si="12"/>
        <v>47.97</v>
      </c>
      <c r="DP6" s="36">
        <f t="shared" si="12"/>
        <v>49.12</v>
      </c>
      <c r="DQ6" s="36">
        <f t="shared" si="12"/>
        <v>49.39</v>
      </c>
      <c r="DR6" s="35" t="str">
        <f>IF(DR7="","",IF(DR7="-","【-】","【"&amp;SUBSTITUTE(TEXT(DR7,"#,##0.00"),"-","△")&amp;"】"))</f>
        <v>【50.19】</v>
      </c>
      <c r="DS6" s="36">
        <f>IF(DS7="",NA(),DS7)</f>
        <v>12.97</v>
      </c>
      <c r="DT6" s="36">
        <f t="shared" ref="DT6:EB6" si="13">IF(DT7="",NA(),DT7)</f>
        <v>12.89</v>
      </c>
      <c r="DU6" s="36">
        <f t="shared" si="13"/>
        <v>13.94</v>
      </c>
      <c r="DV6" s="36">
        <f t="shared" si="13"/>
        <v>14.3</v>
      </c>
      <c r="DW6" s="36">
        <f t="shared" si="13"/>
        <v>14.22</v>
      </c>
      <c r="DX6" s="36">
        <f t="shared" si="13"/>
        <v>11.13</v>
      </c>
      <c r="DY6" s="36">
        <f t="shared" si="13"/>
        <v>10.84</v>
      </c>
      <c r="DZ6" s="36">
        <f t="shared" si="13"/>
        <v>15.33</v>
      </c>
      <c r="EA6" s="36">
        <f t="shared" si="13"/>
        <v>16.760000000000002</v>
      </c>
      <c r="EB6" s="36">
        <f t="shared" si="13"/>
        <v>18.57</v>
      </c>
      <c r="EC6" s="35" t="str">
        <f>IF(EC7="","",IF(EC7="-","【-】","【"&amp;SUBSTITUTE(TEXT(EC7,"#,##0.00"),"-","△")&amp;"】"))</f>
        <v>【20.63】</v>
      </c>
      <c r="ED6" s="35">
        <f>IF(ED7="",NA(),ED7)</f>
        <v>0</v>
      </c>
      <c r="EE6" s="35">
        <f t="shared" ref="EE6:EM6" si="14">IF(EE7="",NA(),EE7)</f>
        <v>0</v>
      </c>
      <c r="EF6" s="36">
        <f t="shared" si="14"/>
        <v>0.85</v>
      </c>
      <c r="EG6" s="36">
        <f t="shared" si="14"/>
        <v>2.67</v>
      </c>
      <c r="EH6" s="36">
        <f t="shared" si="14"/>
        <v>1.0900000000000001</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423912</v>
      </c>
      <c r="D7" s="38">
        <v>46</v>
      </c>
      <c r="E7" s="38">
        <v>1</v>
      </c>
      <c r="F7" s="38">
        <v>0</v>
      </c>
      <c r="G7" s="38">
        <v>1</v>
      </c>
      <c r="H7" s="38" t="s">
        <v>92</v>
      </c>
      <c r="I7" s="38" t="s">
        <v>93</v>
      </c>
      <c r="J7" s="38" t="s">
        <v>94</v>
      </c>
      <c r="K7" s="38" t="s">
        <v>95</v>
      </c>
      <c r="L7" s="38" t="s">
        <v>96</v>
      </c>
      <c r="M7" s="38" t="s">
        <v>97</v>
      </c>
      <c r="N7" s="39" t="s">
        <v>98</v>
      </c>
      <c r="O7" s="39">
        <v>84.28</v>
      </c>
      <c r="P7" s="39">
        <v>99.89</v>
      </c>
      <c r="Q7" s="39">
        <v>3190</v>
      </c>
      <c r="R7" s="39">
        <v>14100</v>
      </c>
      <c r="S7" s="39">
        <v>32.26</v>
      </c>
      <c r="T7" s="39">
        <v>437.07</v>
      </c>
      <c r="U7" s="39">
        <v>13984</v>
      </c>
      <c r="V7" s="39">
        <v>11.83</v>
      </c>
      <c r="W7" s="39">
        <v>1182.08</v>
      </c>
      <c r="X7" s="39">
        <v>139.13</v>
      </c>
      <c r="Y7" s="39">
        <v>147.44</v>
      </c>
      <c r="Z7" s="39">
        <v>146.72999999999999</v>
      </c>
      <c r="AA7" s="39">
        <v>142.61000000000001</v>
      </c>
      <c r="AB7" s="39">
        <v>138.35</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2059.79</v>
      </c>
      <c r="AU7" s="39">
        <v>1987.29</v>
      </c>
      <c r="AV7" s="39">
        <v>1825.95</v>
      </c>
      <c r="AW7" s="39">
        <v>1659.88</v>
      </c>
      <c r="AX7" s="39">
        <v>1362.66</v>
      </c>
      <c r="AY7" s="39">
        <v>388.67</v>
      </c>
      <c r="AZ7" s="39">
        <v>355.27</v>
      </c>
      <c r="BA7" s="39">
        <v>359.7</v>
      </c>
      <c r="BB7" s="39">
        <v>362.93</v>
      </c>
      <c r="BC7" s="39">
        <v>371.81</v>
      </c>
      <c r="BD7" s="39">
        <v>260.31</v>
      </c>
      <c r="BE7" s="39">
        <v>149.88</v>
      </c>
      <c r="BF7" s="39">
        <v>132.96</v>
      </c>
      <c r="BG7" s="39">
        <v>120.9</v>
      </c>
      <c r="BH7" s="39">
        <v>125.45</v>
      </c>
      <c r="BI7" s="39">
        <v>160.68</v>
      </c>
      <c r="BJ7" s="39">
        <v>422.5</v>
      </c>
      <c r="BK7" s="39">
        <v>458.27</v>
      </c>
      <c r="BL7" s="39">
        <v>447.01</v>
      </c>
      <c r="BM7" s="39">
        <v>439.05</v>
      </c>
      <c r="BN7" s="39">
        <v>465.85</v>
      </c>
      <c r="BO7" s="39">
        <v>275.67</v>
      </c>
      <c r="BP7" s="39">
        <v>139.08000000000001</v>
      </c>
      <c r="BQ7" s="39">
        <v>147.75</v>
      </c>
      <c r="BR7" s="39">
        <v>147.15</v>
      </c>
      <c r="BS7" s="39">
        <v>142.22999999999999</v>
      </c>
      <c r="BT7" s="39">
        <v>137.52000000000001</v>
      </c>
      <c r="BU7" s="39">
        <v>101.64</v>
      </c>
      <c r="BV7" s="39">
        <v>96.77</v>
      </c>
      <c r="BW7" s="39">
        <v>95.81</v>
      </c>
      <c r="BX7" s="39">
        <v>95.26</v>
      </c>
      <c r="BY7" s="39">
        <v>92.39</v>
      </c>
      <c r="BZ7" s="39">
        <v>100.05</v>
      </c>
      <c r="CA7" s="39">
        <v>113.53</v>
      </c>
      <c r="CB7" s="39">
        <v>107</v>
      </c>
      <c r="CC7" s="39">
        <v>107.48</v>
      </c>
      <c r="CD7" s="39">
        <v>111.27</v>
      </c>
      <c r="CE7" s="39">
        <v>114.95</v>
      </c>
      <c r="CF7" s="39">
        <v>179.16</v>
      </c>
      <c r="CG7" s="39">
        <v>187.18</v>
      </c>
      <c r="CH7" s="39">
        <v>189.58</v>
      </c>
      <c r="CI7" s="39">
        <v>192.82</v>
      </c>
      <c r="CJ7" s="39">
        <v>192.98</v>
      </c>
      <c r="CK7" s="39">
        <v>166.4</v>
      </c>
      <c r="CL7" s="39">
        <v>73.849999999999994</v>
      </c>
      <c r="CM7" s="39">
        <v>74.47</v>
      </c>
      <c r="CN7" s="39">
        <v>73.97</v>
      </c>
      <c r="CO7" s="39">
        <v>74.09</v>
      </c>
      <c r="CP7" s="39">
        <v>70.709999999999994</v>
      </c>
      <c r="CQ7" s="39">
        <v>54.24</v>
      </c>
      <c r="CR7" s="39">
        <v>55.88</v>
      </c>
      <c r="CS7" s="39">
        <v>55.22</v>
      </c>
      <c r="CT7" s="39">
        <v>54.05</v>
      </c>
      <c r="CU7" s="39">
        <v>54.43</v>
      </c>
      <c r="CV7" s="39">
        <v>60.69</v>
      </c>
      <c r="CW7" s="39">
        <v>84.66</v>
      </c>
      <c r="CX7" s="39">
        <v>86.29</v>
      </c>
      <c r="CY7" s="39">
        <v>85.28</v>
      </c>
      <c r="CZ7" s="39">
        <v>85.69</v>
      </c>
      <c r="DA7" s="39">
        <v>87.52</v>
      </c>
      <c r="DB7" s="39">
        <v>81.680000000000007</v>
      </c>
      <c r="DC7" s="39">
        <v>80.989999999999995</v>
      </c>
      <c r="DD7" s="39">
        <v>80.930000000000007</v>
      </c>
      <c r="DE7" s="39">
        <v>80.510000000000005</v>
      </c>
      <c r="DF7" s="39">
        <v>79.44</v>
      </c>
      <c r="DG7" s="39">
        <v>89.82</v>
      </c>
      <c r="DH7" s="39">
        <v>53.44</v>
      </c>
      <c r="DI7" s="39">
        <v>54.12</v>
      </c>
      <c r="DJ7" s="39">
        <v>53.93</v>
      </c>
      <c r="DK7" s="39">
        <v>51.38</v>
      </c>
      <c r="DL7" s="39">
        <v>51.87</v>
      </c>
      <c r="DM7" s="39">
        <v>48.14</v>
      </c>
      <c r="DN7" s="39">
        <v>46.61</v>
      </c>
      <c r="DO7" s="39">
        <v>47.97</v>
      </c>
      <c r="DP7" s="39">
        <v>49.12</v>
      </c>
      <c r="DQ7" s="39">
        <v>49.39</v>
      </c>
      <c r="DR7" s="39">
        <v>50.19</v>
      </c>
      <c r="DS7" s="39">
        <v>12.97</v>
      </c>
      <c r="DT7" s="39">
        <v>12.89</v>
      </c>
      <c r="DU7" s="39">
        <v>13.94</v>
      </c>
      <c r="DV7" s="39">
        <v>14.3</v>
      </c>
      <c r="DW7" s="39">
        <v>14.22</v>
      </c>
      <c r="DX7" s="39">
        <v>11.13</v>
      </c>
      <c r="DY7" s="39">
        <v>10.84</v>
      </c>
      <c r="DZ7" s="39">
        <v>15.33</v>
      </c>
      <c r="EA7" s="39">
        <v>16.760000000000002</v>
      </c>
      <c r="EB7" s="39">
        <v>18.57</v>
      </c>
      <c r="EC7" s="39">
        <v>20.63</v>
      </c>
      <c r="ED7" s="39">
        <v>0</v>
      </c>
      <c r="EE7" s="39">
        <v>0</v>
      </c>
      <c r="EF7" s="39">
        <v>0.85</v>
      </c>
      <c r="EG7" s="39">
        <v>2.67</v>
      </c>
      <c r="EH7" s="39">
        <v>1.0900000000000001</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松園 和希</cp:lastModifiedBy>
  <cp:lastPrinted>2022-01-19T06:32:37Z</cp:lastPrinted>
  <dcterms:created xsi:type="dcterms:W3CDTF">2021-12-03T06:58:25Z</dcterms:created>
  <dcterms:modified xsi:type="dcterms:W3CDTF">2022-01-19T06:33:12Z</dcterms:modified>
  <cp:category/>
</cp:coreProperties>
</file>