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0.91.10.100\10.91.10.100\02作業用\02経理課\経理係文書\経営戦略（経営比較分析表）\経営比較分析表\R3\02_回答\伺\"/>
    </mc:Choice>
  </mc:AlternateContent>
  <xr:revisionPtr revIDLastSave="0" documentId="13_ncr:1_{DE8F0C97-4C26-46DF-9CBC-614CF7DD31C3}" xr6:coauthVersionLast="36" xr6:coauthVersionMax="36" xr10:uidLastSave="{00000000-0000-0000-0000-000000000000}"/>
  <workbookProtection workbookAlgorithmName="SHA-512" workbookHashValue="cRGvrZ1IGVbmPKIxt4kKbXoyCCBhSFsGnzsEkOYpcfhARDNiwSAM0aFwQuU90uSw8iVG7UMrUe2sBtzklLTPQA==" workbookSaltValue="O6Tc+4zoLgNdQDdjxwp4CA==" workbookSpinCount="100000" lockStructure="1"/>
  <bookViews>
    <workbookView showHorizontalScroll="0" showVerticalScroll="0" showSheetTabs="0" xWindow="0" yWindow="0" windowWidth="19200" windowHeight="11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AD10" i="4"/>
  <c r="W10" i="4"/>
  <c r="B10" i="4"/>
  <c r="BB8" i="4"/>
  <c r="I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<sst xmlns="http://schemas.openxmlformats.org/spreadsheetml/2006/main" count="231" uniqueCount="117">
  <si>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</si>
  <si>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</si>
  <si>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</si>
  <si>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</si>
  <si>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</si>
  <si>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</si>
  <si>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</si>
  <si>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</si>
  <si>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</si>
  <si>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</si>
  <si>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</si>
  <si>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</si>
  <si>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</si>
  <si>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</si>
  <si>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</si>
  <si>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</si>
  <si>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</si>
  <si>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</si>
  <si>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</si>
  <si>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</si>
  <si>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</si>
  <si>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</si>
  <si>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</si>
  <si>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</si>
  <si>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</si>
  <si>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</si>
  <si>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</si>
  <si>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</si>
  <si>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</si>
  <si>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</si>
  <si>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</si>
  <si>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</si>
  <si>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</si>
  <si>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</si>
  <si>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</si>
  <si>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</si>
  <si>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</si>
  <si>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</si>
  <si>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</si>
  <si>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</si>
  <si>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</si>
  <si>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</si>
  <si>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</si>
  <si>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</si>
  <si>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</si>
  <si>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</si>
  <si>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</si>
  <si>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</si>
  <si>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</si>
  <si>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</si>
  <si>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</si>
  <si>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</si>
  <si>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</si>
  <si>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</si>
  <si>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</si>
  <si>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</si>
  <si>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</si>
  <si>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</si>
  <si>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</si>
  <si>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</si>
  <si>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</si>
  <si>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</si>
  <si>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</si>
  <si>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</si>
  <si>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</si>
  <si>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</si>
  <si>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</si>
  <si>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</si>
  <si>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</si>
  <si>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</si>
  <si>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</si>
  <si>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</si>
  <si>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</si>
  <si>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</si>
  <si>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</si>
  <si>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</si>
  <si>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</si>
  <si>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</si>
  <si>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</si>
  <si>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</si>
  <si>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</si>
  <si>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</si>
  <si>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</si>
  <si>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</si>
  <si>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</si>
  <si>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</si>
  <si>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</si>
  <si>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</si>
  <si>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</si>
  <si>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</si>
  <si>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</si>
  <si>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</si>
  <si>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</si>
  <si>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</si>
  <si>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</si>
  <si>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</si>
  <si>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</si>
  <si>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</si>
  <si>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</si>
  <si>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</si>
  <si>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</si>
  <si>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</si>
  <si>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</si>
  <si>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</si>
  <si>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</si>
  <si>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</si>
  <si>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</si>
  <si>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</si>
  <si>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</si>
  <si>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</si>
  <si>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</si>
  <si>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</si>
  <si>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</si>
  <si>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</si>
  <si>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「①有形固定資産減価償却率」は、供用開始から一定期間が経過し、施設の老朽化が進んでいるため、前年度より上昇している。
　「②管渠老朽化率」は、施設の更新計画に基づき、計画的かつ効率的に実施しているものの、老朽化が進み法定耐用年数を経過した管渠が増加したため、前年度より上昇している。
　「③管渠改善率」は、近年、「処理場の統廃合」や「市中心部のまちづくり」に関連した、管路の新規布設工事等を優先的に実施していることから、類似都市平均値を下回っている。管路老朽化率は今後も上昇していくことが見込まれることから、管更生工事についても積極的に推進していく必要がある。</t>
    <rPh sb="154" eb="156">
      <t>キンネン</t>
    </rPh>
    <rPh sb="158" eb="161">
      <t>ショリジョウ</t>
    </rPh>
    <rPh sb="162" eb="165">
      <t>トウハイゴウ</t>
    </rPh>
    <rPh sb="168" eb="169">
      <t>シ</t>
    </rPh>
    <rPh sb="169" eb="172">
      <t>チュウシンブ</t>
    </rPh>
    <rPh sb="180" eb="182">
      <t>カンレン</t>
    </rPh>
    <rPh sb="185" eb="187">
      <t>カンロ</t>
    </rPh>
    <rPh sb="188" eb="190">
      <t>シンキ</t>
    </rPh>
    <rPh sb="190" eb="192">
      <t>フセツ</t>
    </rPh>
    <rPh sb="192" eb="194">
      <t>コウジ</t>
    </rPh>
    <rPh sb="194" eb="195">
      <t>ナド</t>
    </rPh>
    <rPh sb="196" eb="199">
      <t>ユウセンテキ</t>
    </rPh>
    <rPh sb="200" eb="202">
      <t>ジッシ</t>
    </rPh>
    <phoneticPr fontId="4"/>
  </si>
  <si>
    <t>　１．経営の健全性及び効率性については、使用料収入が減少傾向にある中、経常的なコストの抑制、施設のダウンサイジングやスペックの適正化に努めるとともに、官民連携・広域連携・新技術の導入、DX（デジタル化）型経営への移行、長期財政計画の策定、アセットマネジメントの導入の推進によ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phoneticPr fontId="4"/>
  </si>
  <si>
    <t>　「①経常収支比率」は、使用料収入の減等により、減少傾向にあるが、100％以上を維持しており、事業運営は健全である。
　「②累積欠損金比率」は、各年度０％である。
　「③流動比率」は、100％以上を維持しており、支払能力に問題はない。
　「④企業債残高対事業規模比率」は、企業債残高が減少していることから、前年度より低下している。
　「⑤経費回収率」は、分子となる下水道使用料が減となったこと、及び分母となる汚水処理費が委託料や施設の資産減耗費の増に伴い、増となったことから、前年度より低下している。
　「⑥汚水処理原価」は、委託料や施設の資産減耗費が増加したこと等により、前年度より上昇している。
　なお、本市は、処理場等の施設が多く、維持管理費（減価償却費含む。）等に多額の費用を要しているため、汚水処理原価は類似団体平均値を上回っている。
　「⑦施設利用率」は、類似団体平均値を上回っているが、今後は人口減少による処理水量の減少が見込まれるため、施設のダウンサイジングやスペックの適正化等に取り組む必要がある。
　「⑧水洗化率」は、類似団体平均値より高くなっており、一定の段階に達している。</t>
    <rPh sb="12" eb="15">
      <t>シヨウリョウ</t>
    </rPh>
    <rPh sb="120" eb="121">
      <t>オヨ</t>
    </rPh>
    <rPh sb="122" eb="125">
      <t>チョゾウヒン</t>
    </rPh>
    <rPh sb="177" eb="179">
      <t>ブンシ</t>
    </rPh>
    <rPh sb="197" eb="198">
      <t>オヨ</t>
    </rPh>
    <rPh sb="199" eb="201">
      <t>ブンボ</t>
    </rPh>
    <rPh sb="204" eb="206">
      <t>オスイ</t>
    </rPh>
    <rPh sb="206" eb="208">
      <t>ショリ</t>
    </rPh>
    <rPh sb="208" eb="209">
      <t>ヒ</t>
    </rPh>
    <rPh sb="210" eb="213">
      <t>イタクリョウ</t>
    </rPh>
    <rPh sb="217" eb="219">
      <t>シサン</t>
    </rPh>
    <rPh sb="219" eb="221">
      <t>ゲンモウ</t>
    </rPh>
    <rPh sb="223" eb="224">
      <t>ゾウ</t>
    </rPh>
    <rPh sb="225" eb="226">
      <t>トモナ</t>
    </rPh>
    <rPh sb="267" eb="269">
      <t>シセツ</t>
    </rPh>
    <rPh sb="292" eb="294">
      <t>ジョウショウ</t>
    </rPh>
    <rPh sb="301" eb="304">
      <t>イタクリョウ</t>
    </rPh>
    <rPh sb="304" eb="305">
      <t>オヨ</t>
    </rPh>
    <rPh sb="306" eb="308">
      <t>シサン</t>
    </rPh>
    <rPh sb="308" eb="310">
      <t>ゲンモウ</t>
    </rPh>
    <rPh sb="310" eb="311">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</si>
</sst>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0.09</c:v>
                </c:pt>
                <c:pt idx="1">
                  <c:v>0.3</c:v>
                </c:pt>
                <c:pt idx="2">
                  <c:v>0.14000000000000001</c:v>
                </c:pt>
                <c:pt idx="3">
                  <c:v>0.13</c:v>
                </c:pt>
                <c:pt idx="4">
                  <c:v>0.04</c:v>
                </c:pt>
              </c:numCache>
            </c:numRef>
          </c:val>
          <c:extLst>
            <c:ext xmlns:c16="http://schemas.microsoft.com/office/drawing/2014/chart" uri="{C3380CC4-5D6E-409C-BE32-E72D297353CC}">
              <c16:uniqueId val="{00000000-EF84-400F-A0A8-65586A7D76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EF84-400F-A0A8-65586A7D76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70.040000000000006</c:v>
                </c:pt>
                <c:pt idx="1">
                  <c:v>69.62</c:v>
                </c:pt>
                <c:pt idx="2">
                  <c:v>73.16</c:v>
                </c:pt>
                <c:pt idx="3">
                  <c:v>72.319999999999993</c:v>
                </c:pt>
                <c:pt idx="4">
                  <c:v>73.180000000000007</c:v>
                </c:pt>
              </c:numCache>
            </c:numRef>
          </c:val>
          <c:extLst>
            <c:ext xmlns:c16="http://schemas.microsoft.com/office/drawing/2014/chart" uri="{C3380CC4-5D6E-409C-BE32-E72D297353CC}">
              <c16:uniqueId val="{00000000-6D52-4A80-B666-34EEF1A159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6D52-4A80-B666-34EEF1A159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96.67</c:v>
                </c:pt>
                <c:pt idx="1">
                  <c:v>97.14</c:v>
                </c:pt>
                <c:pt idx="2">
                  <c:v>97.19</c:v>
                </c:pt>
                <c:pt idx="3">
                  <c:v>97.31</c:v>
                </c:pt>
                <c:pt idx="4">
                  <c:v>97.4</c:v>
                </c:pt>
              </c:numCache>
            </c:numRef>
          </c:val>
          <c:extLst>
            <c:ext xmlns:c16="http://schemas.microsoft.com/office/drawing/2014/chart" uri="{C3380CC4-5D6E-409C-BE32-E72D297353CC}">
              <c16:uniqueId val="{00000000-D87D-4206-92A0-F24519074C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D87D-4206-92A0-F24519074C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116.53</c:v>
                </c:pt>
                <c:pt idx="1">
                  <c:v>116.05</c:v>
                </c:pt>
                <c:pt idx="2">
                  <c:v>115.9</c:v>
                </c:pt>
                <c:pt idx="3">
                  <c:v>115.18</c:v>
                </c:pt>
                <c:pt idx="4">
                  <c:v>111.23</c:v>
                </c:pt>
              </c:numCache>
            </c:numRef>
          </c:val>
          <c:extLst>
            <c:ext xmlns:c16="http://schemas.microsoft.com/office/drawing/2014/chart" uri="{C3380CC4-5D6E-409C-BE32-E72D297353CC}">
              <c16:uniqueId val="{00000000-0717-4A5D-840C-B477759C51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0717-4A5D-840C-B477759C51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32.619999999999997</c:v>
                </c:pt>
                <c:pt idx="1">
                  <c:v>34.69</c:v>
                </c:pt>
                <c:pt idx="2">
                  <c:v>36.75</c:v>
                </c:pt>
                <c:pt idx="3">
                  <c:v>38.5</c:v>
                </c:pt>
                <c:pt idx="4">
                  <c:v>40.4</c:v>
                </c:pt>
              </c:numCache>
            </c:numRef>
          </c:val>
          <c:extLst>
            <c:ext xmlns:c16="http://schemas.microsoft.com/office/drawing/2014/chart" uri="{C3380CC4-5D6E-409C-BE32-E72D297353CC}">
              <c16:uniqueId val="{00000000-776D-494D-9BF9-8CD0C83993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776D-494D-9BF9-8CD0C83993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2.75</c:v>
                </c:pt>
                <c:pt idx="1">
                  <c:v>2.95</c:v>
                </c:pt>
                <c:pt idx="2">
                  <c:v>3.13</c:v>
                </c:pt>
                <c:pt idx="3">
                  <c:v>3.25</c:v>
                </c:pt>
                <c:pt idx="4">
                  <c:v>3.7</c:v>
                </c:pt>
              </c:numCache>
            </c:numRef>
          </c:val>
          <c:extLst>
            <c:ext xmlns:c16="http://schemas.microsoft.com/office/drawing/2014/chart" uri="{C3380CC4-5D6E-409C-BE32-E72D297353CC}">
              <c16:uniqueId val="{00000000-64D3-46BF-AB49-BE31AE645C2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64D3-46BF-AB49-BE31AE645C2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DA-4AD3-A9E7-9C0A3FBAD2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D8DA-4AD3-A9E7-9C0A3FBAD2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57.89</c:v>
                </c:pt>
                <c:pt idx="1">
                  <c:v>95.78</c:v>
                </c:pt>
                <c:pt idx="2">
                  <c:v>99.28</c:v>
                </c:pt>
                <c:pt idx="3">
                  <c:v>130.44999999999999</c:v>
                </c:pt>
                <c:pt idx="4">
                  <c:v>135.86000000000001</c:v>
                </c:pt>
              </c:numCache>
            </c:numRef>
          </c:val>
          <c:extLst>
            <c:ext xmlns:c16="http://schemas.microsoft.com/office/drawing/2014/chart" uri="{C3380CC4-5D6E-409C-BE32-E72D297353CC}">
              <c16:uniqueId val="{00000000-E2CF-4A29-AD37-BA247423B2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E2CF-4A29-AD37-BA247423B2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516.16</c:v>
                </c:pt>
                <c:pt idx="1">
                  <c:v>467.16</c:v>
                </c:pt>
                <c:pt idx="2">
                  <c:v>432.62</c:v>
                </c:pt>
                <c:pt idx="3">
                  <c:v>402.79</c:v>
                </c:pt>
                <c:pt idx="4">
                  <c:v>383.71</c:v>
                </c:pt>
              </c:numCache>
            </c:numRef>
          </c:val>
          <c:extLst>
            <c:ext xmlns:c16="http://schemas.microsoft.com/office/drawing/2014/chart" uri="{C3380CC4-5D6E-409C-BE32-E72D297353CC}">
              <c16:uniqueId val="{00000000-271E-4529-AAE3-55EC4B8293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271E-4529-AAE3-55EC4B8293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130.24</c:v>
                </c:pt>
                <c:pt idx="1">
                  <c:v>129.18</c:v>
                </c:pt>
                <c:pt idx="2">
                  <c:v>126.64</c:v>
                </c:pt>
                <c:pt idx="3">
                  <c:v>126.03</c:v>
                </c:pt>
                <c:pt idx="4">
                  <c:v>116.59</c:v>
                </c:pt>
              </c:numCache>
            </c:numRef>
          </c:val>
          <c:extLst>
            <c:ext xmlns:c16="http://schemas.microsoft.com/office/drawing/2014/chart" uri="{C3380CC4-5D6E-409C-BE32-E72D297353CC}">
              <c16:uniqueId val="{00000000-1A8B-416F-9788-56FF539F86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1A8B-416F-9788-56FF539F86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160.31</c:v>
                </c:pt>
                <c:pt idx="1">
                  <c:v>161.52000000000001</c:v>
                </c:pt>
                <c:pt idx="2">
                  <c:v>164.72</c:v>
                </c:pt>
                <c:pt idx="3">
                  <c:v>165.22</c:v>
                </c:pt>
                <c:pt idx="4">
                  <c:v>172.57</c:v>
                </c:pt>
              </c:numCache>
            </c:numRef>
          </c:val>
          <c:extLst>
            <c:ext xmlns:c16="http://schemas.microsoft.com/office/drawing/2014/chart" uri="{C3380CC4-5D6E-409C-BE32-E72D297353CC}">
              <c16:uniqueId val="{00000000-177E-48D8-82A6-21C74863B3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177E-48D8-82A6-21C74863B3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長崎県　長崎市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Ac1</v>
      </c>
      <c r="X8" s="78"/>
      <c r="Y8" s="78"/>
      <c r="Z8" s="78"/>
      <c r="AA8" s="78"/>
      <c r="AB8" s="78"/>
      <c r="AC8" s="78"/>
      <c r="AD8" s="79" t="str">
        <f>データ!$M$6</f>
        <v>自治体職員</v>
      </c>
      <c r="AE8" s="79"/>
      <c r="AF8" s="79"/>
      <c r="AG8" s="79"/>
      <c r="AH8" s="79"/>
      <c r="AI8" s="79"/>
      <c r="AJ8" s="79"/>
      <c r="AK8" s="3"/>
      <c r="AL8" s="75">
        <f>データ!S6</f>
        <v>411505</v>
      </c>
      <c r="AM8" s="75"/>
      <c r="AN8" s="75"/>
      <c r="AO8" s="75"/>
      <c r="AP8" s="75"/>
      <c r="AQ8" s="75"/>
      <c r="AR8" s="75"/>
      <c r="AS8" s="75"/>
      <c r="AT8" s="74">
        <f>データ!T6</f>
        <v>405.86</v>
      </c>
      <c r="AU8" s="74"/>
      <c r="AV8" s="74"/>
      <c r="AW8" s="74"/>
      <c r="AX8" s="74"/>
      <c r="AY8" s="74"/>
      <c r="AZ8" s="74"/>
      <c r="BA8" s="74"/>
      <c r="BB8" s="74">
        <f>データ!U6</f>
        <v>1013.91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61.49</v>
      </c>
      <c r="J10" s="74"/>
      <c r="K10" s="74"/>
      <c r="L10" s="74"/>
      <c r="M10" s="74"/>
      <c r="N10" s="74"/>
      <c r="O10" s="74"/>
      <c r="P10" s="74">
        <f>データ!P6</f>
        <v>93.06</v>
      </c>
      <c r="Q10" s="74"/>
      <c r="R10" s="74"/>
      <c r="S10" s="74"/>
      <c r="T10" s="74"/>
      <c r="U10" s="74"/>
      <c r="V10" s="74"/>
      <c r="W10" s="74">
        <f>データ!Q6</f>
        <v>77.680000000000007</v>
      </c>
      <c r="X10" s="74"/>
      <c r="Y10" s="74"/>
      <c r="Z10" s="74"/>
      <c r="AA10" s="74"/>
      <c r="AB10" s="74"/>
      <c r="AC10" s="74"/>
      <c r="AD10" s="75">
        <f>データ!R6</f>
        <v>3300</v>
      </c>
      <c r="AE10" s="75"/>
      <c r="AF10" s="75"/>
      <c r="AG10" s="75"/>
      <c r="AH10" s="75"/>
      <c r="AI10" s="75"/>
      <c r="AJ10" s="75"/>
      <c r="AK10" s="2"/>
      <c r="AL10" s="75">
        <f>データ!V6</f>
        <v>380748</v>
      </c>
      <c r="AM10" s="75"/>
      <c r="AN10" s="75"/>
      <c r="AO10" s="75"/>
      <c r="AP10" s="75"/>
      <c r="AQ10" s="75"/>
      <c r="AR10" s="75"/>
      <c r="AS10" s="75"/>
      <c r="AT10" s="74">
        <f>データ!W6</f>
        <v>53.56</v>
      </c>
      <c r="AU10" s="74"/>
      <c r="AV10" s="74"/>
      <c r="AW10" s="74"/>
      <c r="AX10" s="74"/>
      <c r="AY10" s="74"/>
      <c r="AZ10" s="74"/>
      <c r="BA10" s="74"/>
      <c r="BB10" s="74">
        <f>データ!X6</f>
        <v>7108.81</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5" t="s">
        <v>26</v>
      </c>
      <c r="BM14" s="66"/>
      <c r="BN14" s="66"/>
      <c r="BO14" s="66"/>
      <c r="BP14" s="66"/>
      <c r="BQ14" s="66"/>
      <c r="BR14" s="66"/>
      <c r="BS14" s="66"/>
      <c r="BT14" s="66"/>
      <c r="BU14" s="66"/>
      <c r="BV14" s="66"/>
      <c r="BW14" s="66"/>
      <c r="BX14" s="66"/>
      <c r="BY14" s="66"/>
      <c r="BZ14" s="67"/>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QqBJ8SOljDfP1gjdOevNvs02/t7dVfnKxyUZqK7EmDP+Y3vwUi7LQ9sjztSUBoMZcMXxIfLaLnX/n7yA4nN0A==" saltValue="kBqVq9KvhVsBIzf6gDN/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422011</v>
      </c>
      <c r="D6" s="33">
        <f t="shared" si="3"/>
        <v>46</v>
      </c>
      <c r="E6" s="33">
        <f t="shared" si="3"/>
        <v>17</v>
      </c>
      <c r="F6" s="33">
        <f t="shared" si="3"/>
        <v>1</v>
      </c>
      <c r="G6" s="33">
        <f t="shared" si="3"/>
        <v>0</v>
      </c>
      <c r="H6" s="33" t="str">
        <f t="shared" si="3"/>
        <v>長崎県　長崎市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61.49</v>
      </c>
      <c r="P6" s="34">
        <f t="shared" si="3"/>
        <v>93.06</v>
      </c>
      <c r="Q6" s="34">
        <f t="shared" si="3"/>
        <v>77.680000000000007</v>
      </c>
      <c r="R6" s="34">
        <f t="shared" si="3"/>
        <v>3300</v>
      </c>
      <c r="S6" s="34">
        <f t="shared" si="3"/>
        <v>411505</v>
      </c>
      <c r="T6" s="34">
        <f t="shared" si="3"/>
        <v>405.86</v>
      </c>
      <c r="U6" s="34">
        <f t="shared" si="3"/>
        <v>1013.91</v>
      </c>
      <c r="V6" s="34">
        <f t="shared" si="3"/>
        <v>380748</v>
      </c>
      <c r="W6" s="34">
        <f t="shared" si="3"/>
        <v>53.56</v>
      </c>
      <c r="X6" s="34">
        <f t="shared" si="3"/>
        <v>7108.81</v>
      </c>
      <c r="Y6" s="35">
        <f>IF(Y7="",NA(),Y7)</f>
        <v>116.53</v>
      </c>
      <c r="Z6" s="35">
        <f t="shared" ref="Z6:AH6" si="4">IF(Z7="",NA(),Z7)</f>
        <v>116.05</v>
      </c>
      <c r="AA6" s="35">
        <f t="shared" si="4"/>
        <v>115.9</v>
      </c>
      <c r="AB6" s="35">
        <f t="shared" si="4"/>
        <v>115.18</v>
      </c>
      <c r="AC6" s="35">
        <f t="shared" si="4"/>
        <v>111.23</v>
      </c>
      <c r="AD6" s="35">
        <f t="shared" si="4"/>
        <v>107.45</v>
      </c>
      <c r="AE6" s="35">
        <f t="shared" si="4"/>
        <v>107.43</v>
      </c>
      <c r="AF6" s="35">
        <f t="shared" si="4"/>
        <v>107.64</v>
      </c>
      <c r="AG6" s="35">
        <f t="shared" si="4"/>
        <v>107.03</v>
      </c>
      <c r="AH6" s="35">
        <f t="shared" si="4"/>
        <v>106.55</v>
      </c>
      <c r="AI6" s="34" t="str">
        <f>IF(AI7="","",IF(AI7="-","【-】","【"&amp;SUBSTITUTE(TEXT(AI7,"#,##0.00"),"-","△")&amp;"】"))</f>
        <v>【106.67】</v>
      </c>
      <c r="AJ6" s="34">
        <f>IF(AJ7="",NA(),AJ7)</f>
        <v>0</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57.89</v>
      </c>
      <c r="AV6" s="35">
        <f t="shared" ref="AV6:BD6" si="6">IF(AV7="",NA(),AV7)</f>
        <v>95.78</v>
      </c>
      <c r="AW6" s="35">
        <f t="shared" si="6"/>
        <v>99.28</v>
      </c>
      <c r="AX6" s="35">
        <f t="shared" si="6"/>
        <v>130.44999999999999</v>
      </c>
      <c r="AY6" s="35">
        <f t="shared" si="6"/>
        <v>135.86000000000001</v>
      </c>
      <c r="AZ6" s="35">
        <f t="shared" si="6"/>
        <v>54.03</v>
      </c>
      <c r="BA6" s="35">
        <f t="shared" si="6"/>
        <v>65.83</v>
      </c>
      <c r="BB6" s="35">
        <f t="shared" si="6"/>
        <v>72.22</v>
      </c>
      <c r="BC6" s="35">
        <f t="shared" si="6"/>
        <v>73.02</v>
      </c>
      <c r="BD6" s="35">
        <f t="shared" si="6"/>
        <v>72.930000000000007</v>
      </c>
      <c r="BE6" s="34" t="str">
        <f>IF(BE7="","",IF(BE7="-","【-】","【"&amp;SUBSTITUTE(TEXT(BE7,"#,##0.00"),"-","△")&amp;"】"))</f>
        <v>【67.52】</v>
      </c>
      <c r="BF6" s="35">
        <f>IF(BF7="",NA(),BF7)</f>
        <v>516.16</v>
      </c>
      <c r="BG6" s="35">
        <f t="shared" ref="BG6:BO6" si="7">IF(BG7="",NA(),BG7)</f>
        <v>467.16</v>
      </c>
      <c r="BH6" s="35">
        <f t="shared" si="7"/>
        <v>432.62</v>
      </c>
      <c r="BI6" s="35">
        <f t="shared" si="7"/>
        <v>402.79</v>
      </c>
      <c r="BJ6" s="35">
        <f t="shared" si="7"/>
        <v>383.71</v>
      </c>
      <c r="BK6" s="35">
        <f t="shared" si="7"/>
        <v>802.49</v>
      </c>
      <c r="BL6" s="35">
        <f t="shared" si="7"/>
        <v>805.14</v>
      </c>
      <c r="BM6" s="35">
        <f t="shared" si="7"/>
        <v>730.93</v>
      </c>
      <c r="BN6" s="35">
        <f t="shared" si="7"/>
        <v>708.89</v>
      </c>
      <c r="BO6" s="35">
        <f t="shared" si="7"/>
        <v>730.52</v>
      </c>
      <c r="BP6" s="34" t="str">
        <f>IF(BP7="","",IF(BP7="-","【-】","【"&amp;SUBSTITUTE(TEXT(BP7,"#,##0.00"),"-","△")&amp;"】"))</f>
        <v>【705.21】</v>
      </c>
      <c r="BQ6" s="35">
        <f>IF(BQ7="",NA(),BQ7)</f>
        <v>130.24</v>
      </c>
      <c r="BR6" s="35">
        <f t="shared" ref="BR6:BZ6" si="8">IF(BR7="",NA(),BR7)</f>
        <v>129.18</v>
      </c>
      <c r="BS6" s="35">
        <f t="shared" si="8"/>
        <v>126.64</v>
      </c>
      <c r="BT6" s="35">
        <f t="shared" si="8"/>
        <v>126.03</v>
      </c>
      <c r="BU6" s="35">
        <f t="shared" si="8"/>
        <v>116.59</v>
      </c>
      <c r="BV6" s="35">
        <f t="shared" si="8"/>
        <v>103.18</v>
      </c>
      <c r="BW6" s="35">
        <f t="shared" si="8"/>
        <v>100.22</v>
      </c>
      <c r="BX6" s="35">
        <f t="shared" si="8"/>
        <v>98.09</v>
      </c>
      <c r="BY6" s="35">
        <f t="shared" si="8"/>
        <v>97.91</v>
      </c>
      <c r="BZ6" s="35">
        <f t="shared" si="8"/>
        <v>98.61</v>
      </c>
      <c r="CA6" s="34" t="str">
        <f>IF(CA7="","",IF(CA7="-","【-】","【"&amp;SUBSTITUTE(TEXT(CA7,"#,##0.00"),"-","△")&amp;"】"))</f>
        <v>【98.96】</v>
      </c>
      <c r="CB6" s="35">
        <f>IF(CB7="",NA(),CB7)</f>
        <v>160.31</v>
      </c>
      <c r="CC6" s="35">
        <f t="shared" ref="CC6:CK6" si="9">IF(CC7="",NA(),CC7)</f>
        <v>161.52000000000001</v>
      </c>
      <c r="CD6" s="35">
        <f t="shared" si="9"/>
        <v>164.72</v>
      </c>
      <c r="CE6" s="35">
        <f t="shared" si="9"/>
        <v>165.22</v>
      </c>
      <c r="CF6" s="35">
        <f t="shared" si="9"/>
        <v>172.57</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f>IF(CM7="",NA(),CM7)</f>
        <v>70.040000000000006</v>
      </c>
      <c r="CN6" s="35">
        <f t="shared" ref="CN6:CV6" si="10">IF(CN7="",NA(),CN7)</f>
        <v>69.62</v>
      </c>
      <c r="CO6" s="35">
        <f t="shared" si="10"/>
        <v>73.16</v>
      </c>
      <c r="CP6" s="35">
        <f t="shared" si="10"/>
        <v>72.319999999999993</v>
      </c>
      <c r="CQ6" s="35">
        <f t="shared" si="10"/>
        <v>73.180000000000007</v>
      </c>
      <c r="CR6" s="35">
        <f t="shared" si="10"/>
        <v>63.26</v>
      </c>
      <c r="CS6" s="35">
        <f t="shared" si="10"/>
        <v>61.54</v>
      </c>
      <c r="CT6" s="35">
        <f t="shared" si="10"/>
        <v>61.93</v>
      </c>
      <c r="CU6" s="35">
        <f t="shared" si="10"/>
        <v>61.32</v>
      </c>
      <c r="CV6" s="35">
        <f t="shared" si="10"/>
        <v>61.7</v>
      </c>
      <c r="CW6" s="34" t="str">
        <f>IF(CW7="","",IF(CW7="-","【-】","【"&amp;SUBSTITUTE(TEXT(CW7,"#,##0.00"),"-","△")&amp;"】"))</f>
        <v>【59.57】</v>
      </c>
      <c r="CX6" s="35">
        <f>IF(CX7="",NA(),CX7)</f>
        <v>96.67</v>
      </c>
      <c r="CY6" s="35">
        <f t="shared" ref="CY6:DG6" si="11">IF(CY7="",NA(),CY7)</f>
        <v>97.14</v>
      </c>
      <c r="CZ6" s="35">
        <f t="shared" si="11"/>
        <v>97.19</v>
      </c>
      <c r="DA6" s="35">
        <f t="shared" si="11"/>
        <v>97.31</v>
      </c>
      <c r="DB6" s="35">
        <f t="shared" si="11"/>
        <v>97.4</v>
      </c>
      <c r="DC6" s="35">
        <f t="shared" si="11"/>
        <v>94.07</v>
      </c>
      <c r="DD6" s="35">
        <f t="shared" si="11"/>
        <v>94.13</v>
      </c>
      <c r="DE6" s="35">
        <f t="shared" si="11"/>
        <v>94.45</v>
      </c>
      <c r="DF6" s="35">
        <f t="shared" si="11"/>
        <v>94.58</v>
      </c>
      <c r="DG6" s="35">
        <f t="shared" si="11"/>
        <v>94.56</v>
      </c>
      <c r="DH6" s="34" t="str">
        <f>IF(DH7="","",IF(DH7="-","【-】","【"&amp;SUBSTITUTE(TEXT(DH7,"#,##0.00"),"-","△")&amp;"】"))</f>
        <v>【95.57】</v>
      </c>
      <c r="DI6" s="35">
        <f>IF(DI7="",NA(),DI7)</f>
        <v>32.619999999999997</v>
      </c>
      <c r="DJ6" s="35">
        <f t="shared" ref="DJ6:DR6" si="12">IF(DJ7="",NA(),DJ7)</f>
        <v>34.69</v>
      </c>
      <c r="DK6" s="35">
        <f t="shared" si="12"/>
        <v>36.75</v>
      </c>
      <c r="DL6" s="35">
        <f t="shared" si="12"/>
        <v>38.5</v>
      </c>
      <c r="DM6" s="35">
        <f t="shared" si="12"/>
        <v>40.4</v>
      </c>
      <c r="DN6" s="35">
        <f t="shared" si="12"/>
        <v>28.95</v>
      </c>
      <c r="DO6" s="35">
        <f t="shared" si="12"/>
        <v>30.11</v>
      </c>
      <c r="DP6" s="35">
        <f t="shared" si="12"/>
        <v>30.45</v>
      </c>
      <c r="DQ6" s="35">
        <f t="shared" si="12"/>
        <v>31.01</v>
      </c>
      <c r="DR6" s="35">
        <f t="shared" si="12"/>
        <v>28.87</v>
      </c>
      <c r="DS6" s="34" t="str">
        <f>IF(DS7="","",IF(DS7="-","【-】","【"&amp;SUBSTITUTE(TEXT(DS7,"#,##0.00"),"-","△")&amp;"】"))</f>
        <v>【36.52】</v>
      </c>
      <c r="DT6" s="35">
        <f>IF(DT7="",NA(),DT7)</f>
        <v>2.75</v>
      </c>
      <c r="DU6" s="35">
        <f t="shared" ref="DU6:EC6" si="13">IF(DU7="",NA(),DU7)</f>
        <v>2.95</v>
      </c>
      <c r="DV6" s="35">
        <f t="shared" si="13"/>
        <v>3.13</v>
      </c>
      <c r="DW6" s="35">
        <f t="shared" si="13"/>
        <v>3.25</v>
      </c>
      <c r="DX6" s="35">
        <f t="shared" si="13"/>
        <v>3.7</v>
      </c>
      <c r="DY6" s="35">
        <f t="shared" si="13"/>
        <v>4.07</v>
      </c>
      <c r="DZ6" s="35">
        <f t="shared" si="13"/>
        <v>4.54</v>
      </c>
      <c r="EA6" s="35">
        <f t="shared" si="13"/>
        <v>4.8499999999999996</v>
      </c>
      <c r="EB6" s="35">
        <f t="shared" si="13"/>
        <v>4.95</v>
      </c>
      <c r="EC6" s="35">
        <f t="shared" si="13"/>
        <v>5.64</v>
      </c>
      <c r="ED6" s="34" t="str">
        <f>IF(ED7="","",IF(ED7="-","【-】","【"&amp;SUBSTITUTE(TEXT(ED7,"#,##0.00"),"-","△")&amp;"】"))</f>
        <v>【5.72】</v>
      </c>
      <c r="EE6" s="35">
        <f>IF(EE7="",NA(),EE7)</f>
        <v>0.09</v>
      </c>
      <c r="EF6" s="35">
        <f t="shared" ref="EF6:EN6" si="14">IF(EF7="",NA(),EF7)</f>
        <v>0.3</v>
      </c>
      <c r="EG6" s="35">
        <f t="shared" si="14"/>
        <v>0.14000000000000001</v>
      </c>
      <c r="EH6" s="35">
        <f t="shared" si="14"/>
        <v>0.13</v>
      </c>
      <c r="EI6" s="35">
        <f t="shared" si="14"/>
        <v>0.04</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422011</v>
      </c>
      <c r="D7" s="37">
        <v>46</v>
      </c>
      <c r="E7" s="37">
        <v>17</v>
      </c>
      <c r="F7" s="37">
        <v>1</v>
      </c>
      <c r="G7" s="37">
        <v>0</v>
      </c>
      <c r="H7" s="37" t="s">
        <v>96</v>
      </c>
      <c r="I7" s="37" t="s">
        <v>97</v>
      </c>
      <c r="J7" s="37" t="s">
        <v>98</v>
      </c>
      <c r="K7" s="37" t="s">
        <v>99</v>
      </c>
      <c r="L7" s="37" t="s">
        <v>100</v>
      </c>
      <c r="M7" s="37" t="s">
        <v>101</v>
      </c>
      <c r="N7" s="38" t="s">
        <v>102</v>
      </c>
      <c r="O7" s="38">
        <v>61.49</v>
      </c>
      <c r="P7" s="38">
        <v>93.06</v>
      </c>
      <c r="Q7" s="38">
        <v>77.680000000000007</v>
      </c>
      <c r="R7" s="38">
        <v>3300</v>
      </c>
      <c r="S7" s="38">
        <v>411505</v>
      </c>
      <c r="T7" s="38">
        <v>405.86</v>
      </c>
      <c r="U7" s="38">
        <v>1013.91</v>
      </c>
      <c r="V7" s="38">
        <v>380748</v>
      </c>
      <c r="W7" s="38">
        <v>53.56</v>
      </c>
      <c r="X7" s="38">
        <v>7108.81</v>
      </c>
      <c r="Y7" s="38">
        <v>116.53</v>
      </c>
      <c r="Z7" s="38">
        <v>116.05</v>
      </c>
      <c r="AA7" s="38">
        <v>115.9</v>
      </c>
      <c r="AB7" s="38">
        <v>115.18</v>
      </c>
      <c r="AC7" s="38">
        <v>111.23</v>
      </c>
      <c r="AD7" s="38">
        <v>107.45</v>
      </c>
      <c r="AE7" s="38">
        <v>107.43</v>
      </c>
      <c r="AF7" s="38">
        <v>107.64</v>
      </c>
      <c r="AG7" s="38">
        <v>107.03</v>
      </c>
      <c r="AH7" s="38">
        <v>106.55</v>
      </c>
      <c r="AI7" s="38">
        <v>106.67</v>
      </c>
      <c r="AJ7" s="38">
        <v>0</v>
      </c>
      <c r="AK7" s="38">
        <v>0</v>
      </c>
      <c r="AL7" s="38">
        <v>0</v>
      </c>
      <c r="AM7" s="38">
        <v>0</v>
      </c>
      <c r="AN7" s="38">
        <v>0</v>
      </c>
      <c r="AO7" s="38">
        <v>11.01</v>
      </c>
      <c r="AP7" s="38">
        <v>10.199999999999999</v>
      </c>
      <c r="AQ7" s="38">
        <v>9.1999999999999993</v>
      </c>
      <c r="AR7" s="38">
        <v>7.69</v>
      </c>
      <c r="AS7" s="38">
        <v>5.95</v>
      </c>
      <c r="AT7" s="38">
        <v>3.64</v>
      </c>
      <c r="AU7" s="38">
        <v>57.89</v>
      </c>
      <c r="AV7" s="38">
        <v>95.78</v>
      </c>
      <c r="AW7" s="38">
        <v>99.28</v>
      </c>
      <c r="AX7" s="38">
        <v>130.44999999999999</v>
      </c>
      <c r="AY7" s="38">
        <v>135.86000000000001</v>
      </c>
      <c r="AZ7" s="38">
        <v>54.03</v>
      </c>
      <c r="BA7" s="38">
        <v>65.83</v>
      </c>
      <c r="BB7" s="38">
        <v>72.22</v>
      </c>
      <c r="BC7" s="38">
        <v>73.02</v>
      </c>
      <c r="BD7" s="38">
        <v>72.930000000000007</v>
      </c>
      <c r="BE7" s="38">
        <v>67.52</v>
      </c>
      <c r="BF7" s="38">
        <v>516.16</v>
      </c>
      <c r="BG7" s="38">
        <v>467.16</v>
      </c>
      <c r="BH7" s="38">
        <v>432.62</v>
      </c>
      <c r="BI7" s="38">
        <v>402.79</v>
      </c>
      <c r="BJ7" s="38">
        <v>383.71</v>
      </c>
      <c r="BK7" s="38">
        <v>802.49</v>
      </c>
      <c r="BL7" s="38">
        <v>805.14</v>
      </c>
      <c r="BM7" s="38">
        <v>730.93</v>
      </c>
      <c r="BN7" s="38">
        <v>708.89</v>
      </c>
      <c r="BO7" s="38">
        <v>730.52</v>
      </c>
      <c r="BP7" s="38">
        <v>705.21</v>
      </c>
      <c r="BQ7" s="38">
        <v>130.24</v>
      </c>
      <c r="BR7" s="38">
        <v>129.18</v>
      </c>
      <c r="BS7" s="38">
        <v>126.64</v>
      </c>
      <c r="BT7" s="38">
        <v>126.03</v>
      </c>
      <c r="BU7" s="38">
        <v>116.59</v>
      </c>
      <c r="BV7" s="38">
        <v>103.18</v>
      </c>
      <c r="BW7" s="38">
        <v>100.22</v>
      </c>
      <c r="BX7" s="38">
        <v>98.09</v>
      </c>
      <c r="BY7" s="38">
        <v>97.91</v>
      </c>
      <c r="BZ7" s="38">
        <v>98.61</v>
      </c>
      <c r="CA7" s="38">
        <v>98.96</v>
      </c>
      <c r="CB7" s="38">
        <v>160.31</v>
      </c>
      <c r="CC7" s="38">
        <v>161.52000000000001</v>
      </c>
      <c r="CD7" s="38">
        <v>164.72</v>
      </c>
      <c r="CE7" s="38">
        <v>165.22</v>
      </c>
      <c r="CF7" s="38">
        <v>172.57</v>
      </c>
      <c r="CG7" s="38">
        <v>141.11000000000001</v>
      </c>
      <c r="CH7" s="38">
        <v>144.79</v>
      </c>
      <c r="CI7" s="38">
        <v>146.08000000000001</v>
      </c>
      <c r="CJ7" s="38">
        <v>144.11000000000001</v>
      </c>
      <c r="CK7" s="38">
        <v>141.24</v>
      </c>
      <c r="CL7" s="38">
        <v>134.52000000000001</v>
      </c>
      <c r="CM7" s="38">
        <v>70.040000000000006</v>
      </c>
      <c r="CN7" s="38">
        <v>69.62</v>
      </c>
      <c r="CO7" s="38">
        <v>73.16</v>
      </c>
      <c r="CP7" s="38">
        <v>72.319999999999993</v>
      </c>
      <c r="CQ7" s="38">
        <v>73.180000000000007</v>
      </c>
      <c r="CR7" s="38">
        <v>63.26</v>
      </c>
      <c r="CS7" s="38">
        <v>61.54</v>
      </c>
      <c r="CT7" s="38">
        <v>61.93</v>
      </c>
      <c r="CU7" s="38">
        <v>61.32</v>
      </c>
      <c r="CV7" s="38">
        <v>61.7</v>
      </c>
      <c r="CW7" s="38">
        <v>59.57</v>
      </c>
      <c r="CX7" s="38">
        <v>96.67</v>
      </c>
      <c r="CY7" s="38">
        <v>97.14</v>
      </c>
      <c r="CZ7" s="38">
        <v>97.19</v>
      </c>
      <c r="DA7" s="38">
        <v>97.31</v>
      </c>
      <c r="DB7" s="38">
        <v>97.4</v>
      </c>
      <c r="DC7" s="38">
        <v>94.07</v>
      </c>
      <c r="DD7" s="38">
        <v>94.13</v>
      </c>
      <c r="DE7" s="38">
        <v>94.45</v>
      </c>
      <c r="DF7" s="38">
        <v>94.58</v>
      </c>
      <c r="DG7" s="38">
        <v>94.56</v>
      </c>
      <c r="DH7" s="38">
        <v>95.57</v>
      </c>
      <c r="DI7" s="38">
        <v>32.619999999999997</v>
      </c>
      <c r="DJ7" s="38">
        <v>34.69</v>
      </c>
      <c r="DK7" s="38">
        <v>36.75</v>
      </c>
      <c r="DL7" s="38">
        <v>38.5</v>
      </c>
      <c r="DM7" s="38">
        <v>40.4</v>
      </c>
      <c r="DN7" s="38">
        <v>28.95</v>
      </c>
      <c r="DO7" s="38">
        <v>30.11</v>
      </c>
      <c r="DP7" s="38">
        <v>30.45</v>
      </c>
      <c r="DQ7" s="38">
        <v>31.01</v>
      </c>
      <c r="DR7" s="38">
        <v>28.87</v>
      </c>
      <c r="DS7" s="38">
        <v>36.520000000000003</v>
      </c>
      <c r="DT7" s="38">
        <v>2.75</v>
      </c>
      <c r="DU7" s="38">
        <v>2.95</v>
      </c>
      <c r="DV7" s="38">
        <v>3.13</v>
      </c>
      <c r="DW7" s="38">
        <v>3.25</v>
      </c>
      <c r="DX7" s="38">
        <v>3.7</v>
      </c>
      <c r="DY7" s="38">
        <v>4.07</v>
      </c>
      <c r="DZ7" s="38">
        <v>4.54</v>
      </c>
      <c r="EA7" s="38">
        <v>4.8499999999999996</v>
      </c>
      <c r="EB7" s="38">
        <v>4.95</v>
      </c>
      <c r="EC7" s="38">
        <v>5.64</v>
      </c>
      <c r="ED7" s="38">
        <v>5.72</v>
      </c>
      <c r="EE7" s="38">
        <v>0.09</v>
      </c>
      <c r="EF7" s="38">
        <v>0.3</v>
      </c>
      <c r="EG7" s="38">
        <v>0.14000000000000001</v>
      </c>
      <c r="EH7" s="38">
        <v>0.13</v>
      </c>
      <c r="EI7" s="38">
        <v>0.04</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大久保 忠重</cp:lastModifiedBy>
  <dcterms:created xsi:type="dcterms:W3CDTF">2021-12-03T07:19:07Z</dcterms:created>
  <dcterms:modified xsi:type="dcterms:W3CDTF">2022-01-25T01:13:29Z</dcterms:modified>
  <cp:category/>
</cp:coreProperties>
</file>