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6.21.100\作業用\01事業管理課\01管理係\○下水３条データ\☆支出データ\04事業管理課（旧町）\R3決算（事業管理課（旧町））\生活排水事業Ｒ3\004照会回答\財政課\Fw Fw Fw 【長崎県市町村課】公営企業に係る経営比較分析表（令和２年度決算）の分析等について\"/>
    </mc:Choice>
  </mc:AlternateContent>
  <xr:revisionPtr revIDLastSave="0" documentId="13_ncr:1_{5B2DB20C-8C0B-4148-BFFB-7BF311C65DE8}" xr6:coauthVersionLast="36" xr6:coauthVersionMax="36" xr10:uidLastSave="{00000000-0000-0000-0000-000000000000}"/>
  <workbookProtection workbookAlgorithmName="SHA-512" workbookHashValue="gOZPBUuaLzW9/sPTCupsN/EWxwXekV7xmQz1IQw6laJLEqFJVdVCJkrMrsGtkkPL1xzbr0CH71aneQZdO1lgDQ==" workbookSaltValue="A0E7enXNgLGl4GHWxs/g1Q==" workbookSpinCount="100000" lockStructure="1"/>
  <bookViews>
    <workbookView xWindow="0" yWindow="0" windowWidth="28800" windowHeight="112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<sst xmlns="http://schemas.openxmlformats.org/spreadsheetml/2006/main" count="236" uniqueCount="122">
  <si>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</si>
  <si>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</si>
  <si>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</si>
  <si>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</si>
  <si>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</si>
  <si>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</si>
  <si>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</si>
  <si>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</si>
  <si>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</si>
  <si>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</si>
  <si>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</si>
  <si>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</si>
  <si>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</si>
  <si>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</si>
  <si>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</si>
  <si>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</si>
  <si>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</si>
  <si>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</si>
  <si>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</si>
  <si>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</si>
  <si>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</si>
  <si>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</si>
  <si>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</si>
  <si>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</si>
  <si>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</si>
  <si>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</si>
  <si>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</si>
  <si>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</si>
  <si>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</si>
  <si>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</si>
  <si>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</si>
  <si>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</si>
  <si>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</si>
  <si>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</si>
  <si>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</si>
  <si>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</si>
  <si>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</si>
  <si>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</si>
  <si>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</si>
  <si>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</si>
  <si>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</si>
  <si>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</si>
  <si>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</si>
  <si>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</si>
  <si>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</si>
  <si>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</si>
  <si>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</si>
  <si>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</si>
  <si>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</si>
  <si>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</si>
  <si>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</si>
  <si>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</si>
  <si>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</si>
  <si>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</si>
  <si>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</si>
  <si>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</si>
  <si>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</si>
  <si>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</si>
  <si>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</si>
  <si>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</si>
  <si>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</si>
  <si>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</si>
  <si>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</si>
  <si>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</si>
  <si>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</si>
  <si>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</si>
  <si>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</si>
  <si>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</si>
  <si>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</si>
  <si>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</si>
  <si>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</si>
  <si>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</si>
  <si>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</si>
  <si>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</si>
  <si>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</si>
  <si>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</si>
  <si>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</si>
  <si>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</si>
  <si>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</si>
  <si>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</si>
  <si>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</si>
  <si>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</si>
  <si>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</si>
  <si>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</si>
  <si>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</si>
  <si>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</si>
  <si>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</si>
  <si>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</si>
  <si>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</si>
  <si>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</si>
  <si>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</si>
  <si>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</si>
  <si>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</si>
  <si>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</si>
  <si>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</si>
  <si>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</si>
  <si>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</si>
  <si>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</si>
  <si>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</si>
  <si>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</si>
  <si>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</si>
  <si>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</si>
  <si>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</si>
  <si>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</si>
  <si>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</si>
  <si>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</si>
  <si>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</si>
  <si>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</si>
  <si>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</si>
  <si>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</si>
  <si>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</si>
  <si>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</si>
  <si>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</si>
  <si>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</si>
  <si>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</si>
  <si>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</si>
  <si>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</si>
  <si>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</si>
  <si>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</si>
  <si>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「①収益的収支比率」は、近年は単年度の収支が黒字であることを示す100%を下回る60%台後半で推移している厳しい状況にあり、収支の不足分は一般会計からの繰入金により補填している。
　「④企業債残高対事業規模比率」については、企業債残高が減少していることから、前年度より減少している。
※H30決算統計時に地方債の償還に要する経費を負担する一般会計からの繰入金を見込んでいなかったことから、例年に比べ数値が上昇しているが、例年どおり繰入金の見込みを差し引くと当該値は1,040.14となる。
　「⑤経費回収率」は、類似団体平均値を下回る30～40%台で推移している。これは、使用料は公共下水道と同様の水準とする一方で、小規模な処理施設が分散しているため、維持管理費に多額の費用を要しているためである。
　「⑥汚水処理原価」は、類似団体平均値を大きく上回っており、汚水処理費の削減に取り組むとともに、公共下水道への接続や施設規模の適正化を図っていく必要がある。
　「⑦施設利用率」は類似団体平均値を下回っており、今後、施設の統廃合など一層の効率的な運用が必要となる。
　「⑧水洗化率」は、類似団体平均値を上回っているが、今後も水洗化勧奨を行い、使用料収入の確保に努める。</t>
    <phoneticPr fontId="4"/>
  </si>
  <si>
    <t>　本市の農業集落排水施設は、平成9年度から平成18年度にかけて供用が開始された施設である。施設の老朽化の状況は異なるが、今後各施設の老朽化が進んでいく。
　適切な維持管理及びその効率化に努め、事故の未然防止や維持管理費用の抑制を図っていく必要がある。</t>
    <phoneticPr fontId="4"/>
  </si>
  <si>
    <t xml:space="preserve">　施設の老朽化状況を把握するために平成28年度から3か年で機能診断調査を実施し、計画的な修繕、改築及び公共下水道との接続についての最適整備構想を策定した。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</si>
</sst>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69-4CDD-A6E5-654A64C4FBD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769-4CDD-A6E5-654A64C4FBD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42.69</c:v>
                </c:pt>
                <c:pt idx="1">
                  <c:v>42.22</c:v>
                </c:pt>
                <c:pt idx="2">
                  <c:v>43.17</c:v>
                </c:pt>
                <c:pt idx="3">
                  <c:v>43.17</c:v>
                </c:pt>
                <c:pt idx="4">
                  <c:v>43.99</c:v>
                </c:pt>
              </c:numCache>
            </c:numRef>
          </c:val>
          <c:extLst>
            <c:ext xmlns:c16="http://schemas.microsoft.com/office/drawing/2014/chart" uri="{C3380CC4-5D6E-409C-BE32-E72D297353CC}">
              <c16:uniqueId val="{00000000-87FB-44F9-95CE-5D08A08524B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87FB-44F9-95CE-5D08A08524B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84.22</c:v>
                </c:pt>
                <c:pt idx="1">
                  <c:v>85.82</c:v>
                </c:pt>
                <c:pt idx="2">
                  <c:v>86.06</c:v>
                </c:pt>
                <c:pt idx="3">
                  <c:v>86.07</c:v>
                </c:pt>
                <c:pt idx="4">
                  <c:v>87.57</c:v>
                </c:pt>
              </c:numCache>
            </c:numRef>
          </c:val>
          <c:extLst>
            <c:ext xmlns:c16="http://schemas.microsoft.com/office/drawing/2014/chart" uri="{C3380CC4-5D6E-409C-BE32-E72D297353CC}">
              <c16:uniqueId val="{00000000-7F2B-49D1-A0E7-AD1FB9974B1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F2B-49D1-A0E7-AD1FB9974B1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60.64</c:v>
                </c:pt>
                <c:pt idx="1">
                  <c:v>65.88</c:v>
                </c:pt>
                <c:pt idx="2">
                  <c:v>66.09</c:v>
                </c:pt>
                <c:pt idx="3">
                  <c:v>68.27</c:v>
                </c:pt>
                <c:pt idx="4">
                  <c:v>68.95</c:v>
                </c:pt>
              </c:numCache>
            </c:numRef>
          </c:val>
          <c:extLst>
            <c:ext xmlns:c16="http://schemas.microsoft.com/office/drawing/2014/chart" uri="{C3380CC4-5D6E-409C-BE32-E72D297353CC}">
              <c16:uniqueId val="{00000000-2142-4BAE-ADF4-A94B27B37A6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42-4BAE-ADF4-A94B27B37A6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EA-4420-BB2C-D947D01496D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EA-4420-BB2C-D947D01496D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5C-4545-AC92-FF95176E1A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5C-4545-AC92-FF95176E1A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93-4268-A00E-2D32576B254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93-4268-A00E-2D32576B254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12-4B03-BD27-893A8CC11C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12-4B03-BD27-893A8CC11C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1224.01</c:v>
                </c:pt>
                <c:pt idx="1">
                  <c:v>1130.3399999999999</c:v>
                </c:pt>
                <c:pt idx="2">
                  <c:v>2602.3200000000002</c:v>
                </c:pt>
                <c:pt idx="3">
                  <c:v>945.54</c:v>
                </c:pt>
                <c:pt idx="4">
                  <c:v>827.6</c:v>
                </c:pt>
              </c:numCache>
            </c:numRef>
          </c:val>
          <c:extLst>
            <c:ext xmlns:c16="http://schemas.microsoft.com/office/drawing/2014/chart" uri="{C3380CC4-5D6E-409C-BE32-E72D297353CC}">
              <c16:uniqueId val="{00000000-B3E4-4AF7-98FA-AE02293009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B3E4-4AF7-98FA-AE02293009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33.07</c:v>
                </c:pt>
                <c:pt idx="1">
                  <c:v>38.25</c:v>
                </c:pt>
                <c:pt idx="2">
                  <c:v>38.22</c:v>
                </c:pt>
                <c:pt idx="3">
                  <c:v>40.450000000000003</c:v>
                </c:pt>
                <c:pt idx="4">
                  <c:v>41.26</c:v>
                </c:pt>
              </c:numCache>
            </c:numRef>
          </c:val>
          <c:extLst>
            <c:ext xmlns:c16="http://schemas.microsoft.com/office/drawing/2014/chart" uri="{C3380CC4-5D6E-409C-BE32-E72D297353CC}">
              <c16:uniqueId val="{00000000-4B6A-4875-82FE-4C1A7F7742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B6A-4875-82FE-4C1A7F7742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609.47</c:v>
                </c:pt>
                <c:pt idx="1">
                  <c:v>532.01</c:v>
                </c:pt>
                <c:pt idx="2">
                  <c:v>533.13</c:v>
                </c:pt>
                <c:pt idx="3">
                  <c:v>509.77</c:v>
                </c:pt>
                <c:pt idx="4">
                  <c:v>502.06</c:v>
                </c:pt>
              </c:numCache>
            </c:numRef>
          </c:val>
          <c:extLst>
            <c:ext xmlns:c16="http://schemas.microsoft.com/office/drawing/2014/chart" uri="{C3380CC4-5D6E-409C-BE32-E72D297353CC}">
              <c16:uniqueId val="{00000000-4D4F-4CD3-A276-E3CBB3B4C45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4D4F-4CD3-A276-E3CBB3B4C45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A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長崎市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411505</v>
      </c>
      <c r="AM8" s="51"/>
      <c r="AN8" s="51"/>
      <c r="AO8" s="51"/>
      <c r="AP8" s="51"/>
      <c r="AQ8" s="51"/>
      <c r="AR8" s="51"/>
      <c r="AS8" s="51"/>
      <c r="AT8" s="46">
        <f>データ!T6</f>
        <v>405.86</v>
      </c>
      <c r="AU8" s="46"/>
      <c r="AV8" s="46"/>
      <c r="AW8" s="46"/>
      <c r="AX8" s="46"/>
      <c r="AY8" s="46"/>
      <c r="AZ8" s="46"/>
      <c r="BA8" s="46"/>
      <c r="BB8" s="46">
        <f>データ!U6</f>
        <v>1013.91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1.1200000000000001</v>
      </c>
      <c r="Q10" s="46"/>
      <c r="R10" s="46"/>
      <c r="S10" s="46"/>
      <c r="T10" s="46"/>
      <c r="U10" s="46"/>
      <c r="V10" s="46"/>
      <c r="W10" s="46">
        <f>データ!Q6</f>
        <v>87.17</v>
      </c>
      <c r="X10" s="46"/>
      <c r="Y10" s="46"/>
      <c r="Z10" s="46"/>
      <c r="AA10" s="46"/>
      <c r="AB10" s="46"/>
      <c r="AC10" s="46"/>
      <c r="AD10" s="51">
        <f>データ!R6</f>
        <v>3300</v>
      </c>
      <c r="AE10" s="51"/>
      <c r="AF10" s="51"/>
      <c r="AG10" s="51"/>
      <c r="AH10" s="51"/>
      <c r="AI10" s="51"/>
      <c r="AJ10" s="51"/>
      <c r="AK10" s="2"/>
      <c r="AL10" s="51">
        <f>データ!V6</f>
        <v>4568</v>
      </c>
      <c r="AM10" s="51"/>
      <c r="AN10" s="51"/>
      <c r="AO10" s="51"/>
      <c r="AP10" s="51"/>
      <c r="AQ10" s="51"/>
      <c r="AR10" s="51"/>
      <c r="AS10" s="51"/>
      <c r="AT10" s="46">
        <f>データ!W6</f>
        <v>1.63</v>
      </c>
      <c r="AU10" s="46"/>
      <c r="AV10" s="46"/>
      <c r="AW10" s="46"/>
      <c r="AX10" s="46"/>
      <c r="AY10" s="46"/>
      <c r="AZ10" s="46"/>
      <c r="BA10" s="46"/>
      <c r="BB10" s="46">
        <f>データ!X6</f>
        <v>2802.45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L4wVq0aVqWvubtMe5WOgR4TuQvPqJkiROG3r7vGW6826hDDqp8h36fKZ/xIRMUg7D78j+08bZ6v8OUUH1jcrIg==" saltValue="X2b72Cf/++57/JvRVOwo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422011</v>
      </c>
      <c r="D6" s="33">
        <f t="shared" si="3"/>
        <v>47</v>
      </c>
      <c r="E6" s="33">
        <f t="shared" si="3"/>
        <v>17</v>
      </c>
      <c r="F6" s="33">
        <f t="shared" si="3"/>
        <v>5</v>
      </c>
      <c r="G6" s="33">
        <f t="shared" si="3"/>
        <v>0</v>
      </c>
      <c r="H6" s="33" t="str">
        <f t="shared" si="3"/>
        <v>長崎県　長崎市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1.1200000000000001</v>
      </c>
      <c r="Q6" s="34">
        <f t="shared" si="3"/>
        <v>87.17</v>
      </c>
      <c r="R6" s="34">
        <f t="shared" si="3"/>
        <v>3300</v>
      </c>
      <c r="S6" s="34">
        <f t="shared" si="3"/>
        <v>411505</v>
      </c>
      <c r="T6" s="34">
        <f t="shared" si="3"/>
        <v>405.86</v>
      </c>
      <c r="U6" s="34">
        <f t="shared" si="3"/>
        <v>1013.91</v>
      </c>
      <c r="V6" s="34">
        <f t="shared" si="3"/>
        <v>4568</v>
      </c>
      <c r="W6" s="34">
        <f t="shared" si="3"/>
        <v>1.63</v>
      </c>
      <c r="X6" s="34">
        <f t="shared" si="3"/>
        <v>2802.45</v>
      </c>
      <c r="Y6" s="35">
        <f>IF(Y7="",NA(),Y7)</f>
        <v>60.64</v>
      </c>
      <c r="Z6" s="35">
        <f t="shared" ref="Z6:AH6" si="4">IF(Z7="",NA(),Z7)</f>
        <v>65.88</v>
      </c>
      <c r="AA6" s="35">
        <f t="shared" si="4"/>
        <v>66.09</v>
      </c>
      <c r="AB6" s="35">
        <f t="shared" si="4"/>
        <v>68.27</v>
      </c>
      <c r="AC6" s="35">
        <f t="shared" si="4"/>
        <v>68.95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1224.01</v>
      </c>
      <c r="BG6" s="35">
        <f t="shared" ref="BG6:BO6" si="7">IF(BG7="",NA(),BG7)</f>
        <v>1130.3399999999999</v>
      </c>
      <c r="BH6" s="35">
        <f t="shared" si="7"/>
        <v>2602.3200000000002</v>
      </c>
      <c r="BI6" s="35">
        <f t="shared" si="7"/>
        <v>945.54</v>
      </c>
      <c r="BJ6" s="35">
        <f t="shared" si="7"/>
        <v>827.6</v>
      </c>
      <c r="BK6" s="35">
        <f t="shared" si="7"/>
        <v>974.93</v>
      </c>
      <c r="BL6" s="35">
        <f t="shared" si="7"/>
        <v>855.8</v>
      </c>
      <c r="BM6" s="35">
        <f t="shared" si="7"/>
        <v>789.46</v>
      </c>
      <c r="BN6" s="35">
        <f t="shared" si="7"/>
        <v>826.83</v>
      </c>
      <c r="BO6" s="35">
        <f t="shared" si="7"/>
        <v>867.83</v>
      </c>
      <c r="BP6" s="34" t="str">
        <f>IF(BP7="","",IF(BP7="-","【-】","【"&amp;SUBSTITUTE(TEXT(BP7,"#,##0.00"),"-","△")&amp;"】"))</f>
        <v>【832.52】</v>
      </c>
      <c r="BQ6" s="35">
        <f>IF(BQ7="",NA(),BQ7)</f>
        <v>33.07</v>
      </c>
      <c r="BR6" s="35">
        <f t="shared" ref="BR6:BZ6" si="8">IF(BR7="",NA(),BR7)</f>
        <v>38.25</v>
      </c>
      <c r="BS6" s="35">
        <f t="shared" si="8"/>
        <v>38.22</v>
      </c>
      <c r="BT6" s="35">
        <f t="shared" si="8"/>
        <v>40.450000000000003</v>
      </c>
      <c r="BU6" s="35">
        <f t="shared" si="8"/>
        <v>41.26</v>
      </c>
      <c r="BV6" s="35">
        <f t="shared" si="8"/>
        <v>55.32</v>
      </c>
      <c r="BW6" s="35">
        <f t="shared" si="8"/>
        <v>59.8</v>
      </c>
      <c r="BX6" s="35">
        <f t="shared" si="8"/>
        <v>57.77</v>
      </c>
      <c r="BY6" s="35">
        <f t="shared" si="8"/>
        <v>57.31</v>
      </c>
      <c r="BZ6" s="35">
        <f t="shared" si="8"/>
        <v>57.08</v>
      </c>
      <c r="CA6" s="34" t="str">
        <f>IF(CA7="","",IF(CA7="-","【-】","【"&amp;SUBSTITUTE(TEXT(CA7,"#,##0.00"),"-","△")&amp;"】"))</f>
        <v>【60.94】</v>
      </c>
      <c r="CB6" s="35">
        <f>IF(CB7="",NA(),CB7)</f>
        <v>609.47</v>
      </c>
      <c r="CC6" s="35">
        <f t="shared" ref="CC6:CK6" si="9">IF(CC7="",NA(),CC7)</f>
        <v>532.01</v>
      </c>
      <c r="CD6" s="35">
        <f t="shared" si="9"/>
        <v>533.13</v>
      </c>
      <c r="CE6" s="35">
        <f t="shared" si="9"/>
        <v>509.77</v>
      </c>
      <c r="CF6" s="35">
        <f t="shared" si="9"/>
        <v>502.06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42.69</v>
      </c>
      <c r="CN6" s="35">
        <f t="shared" ref="CN6:CV6" si="10">IF(CN7="",NA(),CN7)</f>
        <v>42.22</v>
      </c>
      <c r="CO6" s="35">
        <f t="shared" si="10"/>
        <v>43.17</v>
      </c>
      <c r="CP6" s="35">
        <f t="shared" si="10"/>
        <v>43.17</v>
      </c>
      <c r="CQ6" s="35">
        <f t="shared" si="10"/>
        <v>43.99</v>
      </c>
      <c r="CR6" s="35">
        <f t="shared" si="10"/>
        <v>60.65</v>
      </c>
      <c r="CS6" s="35">
        <f t="shared" si="10"/>
        <v>51.75</v>
      </c>
      <c r="CT6" s="35">
        <f t="shared" si="10"/>
        <v>50.68</v>
      </c>
      <c r="CU6" s="35">
        <f t="shared" si="10"/>
        <v>50.14</v>
      </c>
      <c r="CV6" s="35">
        <f t="shared" si="10"/>
        <v>54.83</v>
      </c>
      <c r="CW6" s="34" t="str">
        <f>IF(CW7="","",IF(CW7="-","【-】","【"&amp;SUBSTITUTE(TEXT(CW7,"#,##0.00"),"-","△")&amp;"】"))</f>
        <v>【54.84】</v>
      </c>
      <c r="CX6" s="35">
        <f>IF(CX7="",NA(),CX7)</f>
        <v>84.22</v>
      </c>
      <c r="CY6" s="35">
        <f t="shared" ref="CY6:DG6" si="11">IF(CY7="",NA(),CY7)</f>
        <v>85.82</v>
      </c>
      <c r="CZ6" s="35">
        <f t="shared" si="11"/>
        <v>86.06</v>
      </c>
      <c r="DA6" s="35">
        <f t="shared" si="11"/>
        <v>86.07</v>
      </c>
      <c r="DB6" s="35">
        <f t="shared" si="11"/>
        <v>87.57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422011</v>
      </c>
      <c r="D7" s="37">
        <v>47</v>
      </c>
      <c r="E7" s="37">
        <v>17</v>
      </c>
      <c r="F7" s="37">
        <v>5</v>
      </c>
      <c r="G7" s="37">
        <v>0</v>
      </c>
      <c r="H7" s="37" t="s">
        <v>98</v>
      </c>
      <c r="I7" s="37" t="s">
        <v>99</v>
      </c>
      <c r="J7" s="37" t="s">
        <v>100</v>
      </c>
      <c r="K7" s="37" t="s">
        <v>101</v>
      </c>
      <c r="L7" s="37" t="s">
        <v>102</v>
      </c>
      <c r="M7" s="37" t="s">
        <v>103</v>
      </c>
      <c r="N7" s="38" t="s">
        <v>104</v>
      </c>
      <c r="O7" s="38" t="s">
        <v>105</v>
      </c>
      <c r="P7" s="38">
        <v>1.1200000000000001</v>
      </c>
      <c r="Q7" s="38">
        <v>87.17</v>
      </c>
      <c r="R7" s="38">
        <v>3300</v>
      </c>
      <c r="S7" s="38">
        <v>411505</v>
      </c>
      <c r="T7" s="38">
        <v>405.86</v>
      </c>
      <c r="U7" s="38">
        <v>1013.91</v>
      </c>
      <c r="V7" s="38">
        <v>4568</v>
      </c>
      <c r="W7" s="38">
        <v>1.63</v>
      </c>
      <c r="X7" s="38">
        <v>2802.45</v>
      </c>
      <c r="Y7" s="38">
        <v>60.64</v>
      </c>
      <c r="Z7" s="38">
        <v>65.88</v>
      </c>
      <c r="AA7" s="38">
        <v>66.09</v>
      </c>
      <c r="AB7" s="38">
        <v>68.27</v>
      </c>
      <c r="AC7" s="38">
        <v>68.95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1224.01</v>
      </c>
      <c r="BG7" s="38">
        <v>1130.3399999999999</v>
      </c>
      <c r="BH7" s="38">
        <v>2602.3200000000002</v>
      </c>
      <c r="BI7" s="38">
        <v>945.54</v>
      </c>
      <c r="BJ7" s="38">
        <v>827.6</v>
      </c>
      <c r="BK7" s="38">
        <v>974.93</v>
      </c>
      <c r="BL7" s="38">
        <v>855.8</v>
      </c>
      <c r="BM7" s="38">
        <v>789.46</v>
      </c>
      <c r="BN7" s="38">
        <v>826.83</v>
      </c>
      <c r="BO7" s="38">
        <v>867.83</v>
      </c>
      <c r="BP7" s="38">
        <v>832.52</v>
      </c>
      <c r="BQ7" s="38">
        <v>33.07</v>
      </c>
      <c r="BR7" s="38">
        <v>38.25</v>
      </c>
      <c r="BS7" s="38">
        <v>38.22</v>
      </c>
      <c r="BT7" s="38">
        <v>40.450000000000003</v>
      </c>
      <c r="BU7" s="38">
        <v>41.26</v>
      </c>
      <c r="BV7" s="38">
        <v>55.32</v>
      </c>
      <c r="BW7" s="38">
        <v>59.8</v>
      </c>
      <c r="BX7" s="38">
        <v>57.77</v>
      </c>
      <c r="BY7" s="38">
        <v>57.31</v>
      </c>
      <c r="BZ7" s="38">
        <v>57.08</v>
      </c>
      <c r="CA7" s="38">
        <v>60.94</v>
      </c>
      <c r="CB7" s="38">
        <v>609.47</v>
      </c>
      <c r="CC7" s="38">
        <v>532.01</v>
      </c>
      <c r="CD7" s="38">
        <v>533.13</v>
      </c>
      <c r="CE7" s="38">
        <v>509.77</v>
      </c>
      <c r="CF7" s="38">
        <v>502.06</v>
      </c>
      <c r="CG7" s="38">
        <v>283.17</v>
      </c>
      <c r="CH7" s="38">
        <v>263.76</v>
      </c>
      <c r="CI7" s="38">
        <v>274.35000000000002</v>
      </c>
      <c r="CJ7" s="38">
        <v>273.52</v>
      </c>
      <c r="CK7" s="38">
        <v>274.99</v>
      </c>
      <c r="CL7" s="38">
        <v>253.04</v>
      </c>
      <c r="CM7" s="38">
        <v>42.69</v>
      </c>
      <c r="CN7" s="38">
        <v>42.22</v>
      </c>
      <c r="CO7" s="38">
        <v>43.17</v>
      </c>
      <c r="CP7" s="38">
        <v>43.17</v>
      </c>
      <c r="CQ7" s="38">
        <v>43.99</v>
      </c>
      <c r="CR7" s="38">
        <v>60.65</v>
      </c>
      <c r="CS7" s="38">
        <v>51.75</v>
      </c>
      <c r="CT7" s="38">
        <v>50.68</v>
      </c>
      <c r="CU7" s="38">
        <v>50.14</v>
      </c>
      <c r="CV7" s="38">
        <v>54.83</v>
      </c>
      <c r="CW7" s="38">
        <v>54.84</v>
      </c>
      <c r="CX7" s="38">
        <v>84.22</v>
      </c>
      <c r="CY7" s="38">
        <v>85.82</v>
      </c>
      <c r="CZ7" s="38">
        <v>86.06</v>
      </c>
      <c r="DA7" s="38">
        <v>86.07</v>
      </c>
      <c r="DB7" s="38">
        <v>87.57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理恵子</cp:lastModifiedBy>
  <dcterms:created xsi:type="dcterms:W3CDTF">2021-12-03T08:02:50Z</dcterms:created>
  <dcterms:modified xsi:type="dcterms:W3CDTF">2022-01-12T01:45:03Z</dcterms:modified>
  <cp:category/>
</cp:coreProperties>
</file>