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uidounas\上下水道局\①経営管理課\2021\A1_各課共通\03_財務管理\01_財務総括\17958_財務依頼・照会（下半期）\R4.1.7 公営企業に係る経営比較分析表（令和２年度決算）の分析等について\04 諫早市\下水道事業\"/>
    </mc:Choice>
  </mc:AlternateContent>
  <xr:revisionPtr revIDLastSave="0" documentId="13_ncr:1_{FF0D9412-E522-49B1-A65F-FD3596636302}" xr6:coauthVersionLast="36" xr6:coauthVersionMax="36" xr10:uidLastSave="{00000000-0000-0000-0000-000000000000}"/>
  <workbookProtection workbookAlgorithmName="SHA-512" workbookHashValue="dCzvZWPWmsXV1aJGc6+BzL2dom9WiqnrDeks0vFMb/VmpSSUpnRnr1uwezU/wBayMP3u74Wt5JfEA0CdaYI1hA==" workbookSaltValue="HK1fk2xxSDG+gdt3rczJG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P6" i="5"/>
  <c r="P10" i="4" s="1"/>
  <c r="O6" i="5"/>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F85" i="4"/>
  <c r="AT10" i="4"/>
  <c r="AL10" i="4"/>
  <c r="AD10" i="4"/>
  <c r="W10" i="4"/>
  <c r="I10" i="4"/>
  <c r="P8" i="4"/>
  <c r="I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<sst xmlns="http://schemas.openxmlformats.org/spreadsheetml/2006/main" count="231" uniqueCount="117">
  <si>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</si>
  <si>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</si>
  <si>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</si>
  <si>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</si>
  <si>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</si>
  <si>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</si>
  <si>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</si>
  <si>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</si>
  <si>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</si>
  <si>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</si>
  <si>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</si>
  <si>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</si>
  <si>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</si>
  <si>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</si>
  <si>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</si>
  <si>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</si>
  <si>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</si>
  <si>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</si>
  <si>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</si>
  <si>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</si>
  <si>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</si>
  <si>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</si>
  <si>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</si>
  <si>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</si>
  <si>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</si>
  <si>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</si>
  <si>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</si>
  <si>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</si>
  <si>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</si>
  <si>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</si>
  <si>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</si>
  <si>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</si>
  <si>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</si>
  <si>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</si>
  <si>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</si>
  <si>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</si>
  <si>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</si>
  <si>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</si>
  <si>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</si>
  <si>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</si>
  <si>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</si>
  <si>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</si>
  <si>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</si>
  <si>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</si>
  <si>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</si>
  <si>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</si>
  <si>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</si>
  <si>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</si>
  <si>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</si>
  <si>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</si>
  <si>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</si>
  <si>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</si>
  <si>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</si>
  <si>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</si>
  <si>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</si>
  <si>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</si>
  <si>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</si>
  <si>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</si>
  <si>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</si>
  <si>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</si>
  <si>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</si>
  <si>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</si>
  <si>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</si>
  <si>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</si>
  <si>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</si>
  <si>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</si>
  <si>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</si>
  <si>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</si>
  <si>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</si>
  <si>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</si>
  <si>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</si>
  <si>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</si>
  <si>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</si>
  <si>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</si>
  <si>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</si>
  <si>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</si>
  <si>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</si>
  <si>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</si>
  <si>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</si>
  <si>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</si>
  <si>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</si>
  <si>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</si>
  <si>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</si>
  <si>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</si>
  <si>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</si>
  <si>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</si>
  <si>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</si>
  <si>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</si>
  <si>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</si>
  <si>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</si>
  <si>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</si>
  <si>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</si>
  <si>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</si>
  <si>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</si>
  <si>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</si>
  <si>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</si>
  <si>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</si>
  <si>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</si>
  <si>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</si>
  <si>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</si>
  <si>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</si>
  <si>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</si>
  <si>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</si>
  <si>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</si>
  <si>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</si>
  <si>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</si>
  <si>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</si>
  <si>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</si>
  <si>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</si>
  <si>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</si>
  <si>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</si>
  <si>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</si>
  <si>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</si>
  <si>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</si>
  <si>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②累積欠損金比率、⑤経費回収率については、事業区域内における人口密度が低く、事業規模に相当する使用料収入が得られていないことなどから、厳しい経営状況となっているものの、令和元年度で整備を完了していて、接続戸数は順調に増加しており、各指標についても改善傾向となっている。今後は維持管理のフェーズに移行することとなり、暫くは接続戸数の増加による使用料収入の増に期待できるものの、一定期間経過後は人口減少も相まって使用料収入が減に転じる恐れがあることから、引き続き接続促進に注力し最大限の収入確保を図るとともに、更なる安定経営のため業務の効率化に努めていきたい。</t>
    <rPh sb="234" eb="235">
      <t>ヒ</t>
    </rPh>
    <rPh sb="236" eb="237">
      <t>ツヅ</t>
    </rPh>
    <phoneticPr fontId="4"/>
  </si>
  <si>
    <t>　供用開始から間もなく、令和元年度で整備が完了したばかりであることから、老朽化には至らない状況である。</t>
    <phoneticPr fontId="4"/>
  </si>
  <si>
    <t>　本市では、公共下水道、特定環境保全公共下水道及び農業・漁業集落排水事業を一つの事業とし、4事業を通して安定経営に努めることとしている。
　本市の漁業集落排水事業は、令和元年度で整備が完了していることから、今後は接続促進による収入確保及び業務の更なる効率化を進めていきたい。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</si>
</sst>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DC-44A4-9BC7-6E656C4903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0.26</c:v>
                </c:pt>
                <c:pt idx="3" formatCode="#,##0.00;&quot;△&quot;#,##0.00;&quot;-&quot;">
                  <c:v>0.04</c:v>
                </c:pt>
                <c:pt idx="4">
                  <c:v>0</c:v>
                </c:pt>
              </c:numCache>
            </c:numRef>
          </c:val>
          <c:smooth val="0"/>
          <c:extLst>
            <c:ext xmlns:c16="http://schemas.microsoft.com/office/drawing/2014/chart" uri="{C3380CC4-5D6E-409C-BE32-E72D297353CC}">
              <c16:uniqueId val="{00000001-37DC-44A4-9BC7-6E656C4903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10.32</c:v>
                </c:pt>
                <c:pt idx="1">
                  <c:v>25.53</c:v>
                </c:pt>
                <c:pt idx="2">
                  <c:v>33.6</c:v>
                </c:pt>
                <c:pt idx="3">
                  <c:v>40.74</c:v>
                </c:pt>
                <c:pt idx="4">
                  <c:v>45.37</c:v>
                </c:pt>
              </c:numCache>
            </c:numRef>
          </c:val>
          <c:extLst>
            <c:ext xmlns:c16="http://schemas.microsoft.com/office/drawing/2014/chart" uri="{C3380CC4-5D6E-409C-BE32-E72D297353CC}">
              <c16:uniqueId val="{00000000-187C-46C5-B62C-62BBFB7FEF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29.8</c:v>
                </c:pt>
                <c:pt idx="2">
                  <c:v>29.43</c:v>
                </c:pt>
                <c:pt idx="3">
                  <c:v>26.7</c:v>
                </c:pt>
                <c:pt idx="4">
                  <c:v>29.12</c:v>
                </c:pt>
              </c:numCache>
            </c:numRef>
          </c:val>
          <c:smooth val="0"/>
          <c:extLst>
            <c:ext xmlns:c16="http://schemas.microsoft.com/office/drawing/2014/chart" uri="{C3380CC4-5D6E-409C-BE32-E72D297353CC}">
              <c16:uniqueId val="{00000001-187C-46C5-B62C-62BBFB7FEF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25.9</c:v>
                </c:pt>
                <c:pt idx="1">
                  <c:v>48.72</c:v>
                </c:pt>
                <c:pt idx="2">
                  <c:v>62.34</c:v>
                </c:pt>
                <c:pt idx="3">
                  <c:v>68.709999999999994</c:v>
                </c:pt>
                <c:pt idx="4">
                  <c:v>71.95</c:v>
                </c:pt>
              </c:numCache>
            </c:numRef>
          </c:val>
          <c:extLst>
            <c:ext xmlns:c16="http://schemas.microsoft.com/office/drawing/2014/chart" uri="{C3380CC4-5D6E-409C-BE32-E72D297353CC}">
              <c16:uniqueId val="{00000000-923F-413D-8627-6297F7BBF5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66.95</c:v>
                </c:pt>
                <c:pt idx="2">
                  <c:v>66.33</c:v>
                </c:pt>
                <c:pt idx="3">
                  <c:v>66.459999999999994</c:v>
                </c:pt>
                <c:pt idx="4">
                  <c:v>64.42</c:v>
                </c:pt>
              </c:numCache>
            </c:numRef>
          </c:val>
          <c:smooth val="0"/>
          <c:extLst>
            <c:ext xmlns:c16="http://schemas.microsoft.com/office/drawing/2014/chart" uri="{C3380CC4-5D6E-409C-BE32-E72D297353CC}">
              <c16:uniqueId val="{00000001-923F-413D-8627-6297F7BBF5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63.43</c:v>
                </c:pt>
                <c:pt idx="1">
                  <c:v>70.78</c:v>
                </c:pt>
                <c:pt idx="2">
                  <c:v>91.76</c:v>
                </c:pt>
                <c:pt idx="3">
                  <c:v>99.07</c:v>
                </c:pt>
                <c:pt idx="4">
                  <c:v>91.96</c:v>
                </c:pt>
              </c:numCache>
            </c:numRef>
          </c:val>
          <c:extLst>
            <c:ext xmlns:c16="http://schemas.microsoft.com/office/drawing/2014/chart" uri="{C3380CC4-5D6E-409C-BE32-E72D297353CC}">
              <c16:uniqueId val="{00000000-7242-4C9A-8A29-75392C3823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92.9</c:v>
                </c:pt>
                <c:pt idx="1">
                  <c:v>96.14</c:v>
                </c:pt>
                <c:pt idx="2">
                  <c:v>97.53</c:v>
                </c:pt>
                <c:pt idx="3">
                  <c:v>99.89</c:v>
                </c:pt>
                <c:pt idx="4">
                  <c:v>98.48</c:v>
                </c:pt>
              </c:numCache>
            </c:numRef>
          </c:val>
          <c:smooth val="0"/>
          <c:extLst>
            <c:ext xmlns:c16="http://schemas.microsoft.com/office/drawing/2014/chart" uri="{C3380CC4-5D6E-409C-BE32-E72D297353CC}">
              <c16:uniqueId val="{00000001-7242-4C9A-8A29-75392C3823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2.19</c:v>
                </c:pt>
                <c:pt idx="1">
                  <c:v>4.38</c:v>
                </c:pt>
                <c:pt idx="2">
                  <c:v>6.55</c:v>
                </c:pt>
                <c:pt idx="3">
                  <c:v>8.23</c:v>
                </c:pt>
                <c:pt idx="4">
                  <c:v>10.62</c:v>
                </c:pt>
              </c:numCache>
            </c:numRef>
          </c:val>
          <c:extLst>
            <c:ext xmlns:c16="http://schemas.microsoft.com/office/drawing/2014/chart" uri="{C3380CC4-5D6E-409C-BE32-E72D297353CC}">
              <c16:uniqueId val="{00000000-D7CF-445E-9212-CCF31893A2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8.77</c:v>
                </c:pt>
                <c:pt idx="1">
                  <c:v>11.16</c:v>
                </c:pt>
                <c:pt idx="2">
                  <c:v>9.15</c:v>
                </c:pt>
                <c:pt idx="3">
                  <c:v>11.59</c:v>
                </c:pt>
                <c:pt idx="4">
                  <c:v>10.65</c:v>
                </c:pt>
              </c:numCache>
            </c:numRef>
          </c:val>
          <c:smooth val="0"/>
          <c:extLst>
            <c:ext xmlns:c16="http://schemas.microsoft.com/office/drawing/2014/chart" uri="{C3380CC4-5D6E-409C-BE32-E72D297353CC}">
              <c16:uniqueId val="{00000001-D7CF-445E-9212-CCF31893A2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38-497C-8A44-5BF7241FB5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38-497C-8A44-5BF7241FB5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337.44</c:v>
                </c:pt>
                <c:pt idx="1">
                  <c:v>221.51</c:v>
                </c:pt>
                <c:pt idx="2">
                  <c:v>197.25</c:v>
                </c:pt>
                <c:pt idx="3">
                  <c:v>168.43</c:v>
                </c:pt>
                <c:pt idx="4">
                  <c:v>174.96</c:v>
                </c:pt>
              </c:numCache>
            </c:numRef>
          </c:val>
          <c:extLst>
            <c:ext xmlns:c16="http://schemas.microsoft.com/office/drawing/2014/chart" uri="{C3380CC4-5D6E-409C-BE32-E72D297353CC}">
              <c16:uniqueId val="{00000000-0425-4770-97CB-6700437B73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61.22</c:v>
                </c:pt>
                <c:pt idx="1">
                  <c:v>89.78</c:v>
                </c:pt>
                <c:pt idx="2">
                  <c:v>94.75</c:v>
                </c:pt>
                <c:pt idx="3">
                  <c:v>89.95</c:v>
                </c:pt>
                <c:pt idx="4">
                  <c:v>121.31</c:v>
                </c:pt>
              </c:numCache>
            </c:numRef>
          </c:val>
          <c:smooth val="0"/>
          <c:extLst>
            <c:ext xmlns:c16="http://schemas.microsoft.com/office/drawing/2014/chart" uri="{C3380CC4-5D6E-409C-BE32-E72D297353CC}">
              <c16:uniqueId val="{00000001-0425-4770-97CB-6700437B73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169.38</c:v>
                </c:pt>
                <c:pt idx="1">
                  <c:v>213.33</c:v>
                </c:pt>
                <c:pt idx="2">
                  <c:v>531.39</c:v>
                </c:pt>
                <c:pt idx="3">
                  <c:v>181.21</c:v>
                </c:pt>
                <c:pt idx="4">
                  <c:v>204.26</c:v>
                </c:pt>
              </c:numCache>
            </c:numRef>
          </c:val>
          <c:extLst>
            <c:ext xmlns:c16="http://schemas.microsoft.com/office/drawing/2014/chart" uri="{C3380CC4-5D6E-409C-BE32-E72D297353CC}">
              <c16:uniqueId val="{00000000-9D10-4209-A4CF-8555535719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176.6</c:v>
                </c:pt>
                <c:pt idx="1">
                  <c:v>213.39</c:v>
                </c:pt>
                <c:pt idx="2">
                  <c:v>178.05</c:v>
                </c:pt>
                <c:pt idx="3">
                  <c:v>138.87</c:v>
                </c:pt>
                <c:pt idx="4">
                  <c:v>258.14999999999998</c:v>
                </c:pt>
              </c:numCache>
            </c:numRef>
          </c:val>
          <c:smooth val="0"/>
          <c:extLst>
            <c:ext xmlns:c16="http://schemas.microsoft.com/office/drawing/2014/chart" uri="{C3380CC4-5D6E-409C-BE32-E72D297353CC}">
              <c16:uniqueId val="{00000001-9D10-4209-A4CF-8555535719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6529.97</c:v>
                </c:pt>
                <c:pt idx="1">
                  <c:v>5495.81</c:v>
                </c:pt>
                <c:pt idx="2">
                  <c:v>4343.4799999999996</c:v>
                </c:pt>
                <c:pt idx="3">
                  <c:v>3952.08</c:v>
                </c:pt>
                <c:pt idx="4">
                  <c:v>3549.8</c:v>
                </c:pt>
              </c:numCache>
            </c:numRef>
          </c:val>
          <c:extLst>
            <c:ext xmlns:c16="http://schemas.microsoft.com/office/drawing/2014/chart" uri="{C3380CC4-5D6E-409C-BE32-E72D297353CC}">
              <c16:uniqueId val="{00000000-72BA-4369-8A7F-E38E300C39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1491.92</c:v>
                </c:pt>
                <c:pt idx="2">
                  <c:v>1756.26</c:v>
                </c:pt>
                <c:pt idx="3">
                  <c:v>1864.29</c:v>
                </c:pt>
                <c:pt idx="4">
                  <c:v>1867.86</c:v>
                </c:pt>
              </c:numCache>
            </c:numRef>
          </c:val>
          <c:smooth val="0"/>
          <c:extLst>
            <c:ext xmlns:c16="http://schemas.microsoft.com/office/drawing/2014/chart" uri="{C3380CC4-5D6E-409C-BE32-E72D297353CC}">
              <c16:uniqueId val="{00000001-72BA-4369-8A7F-E38E300C39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22.04</c:v>
                </c:pt>
                <c:pt idx="1">
                  <c:v>45.24</c:v>
                </c:pt>
                <c:pt idx="2">
                  <c:v>56.15</c:v>
                </c:pt>
                <c:pt idx="3">
                  <c:v>93.75</c:v>
                </c:pt>
                <c:pt idx="4">
                  <c:v>82.03</c:v>
                </c:pt>
              </c:numCache>
            </c:numRef>
          </c:val>
          <c:extLst>
            <c:ext xmlns:c16="http://schemas.microsoft.com/office/drawing/2014/chart" uri="{C3380CC4-5D6E-409C-BE32-E72D297353CC}">
              <c16:uniqueId val="{00000000-DDEA-46BA-B171-43F493F5EF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46.77</c:v>
                </c:pt>
                <c:pt idx="2">
                  <c:v>45.78</c:v>
                </c:pt>
                <c:pt idx="3">
                  <c:v>51.32</c:v>
                </c:pt>
                <c:pt idx="4">
                  <c:v>46.93</c:v>
                </c:pt>
              </c:numCache>
            </c:numRef>
          </c:val>
          <c:smooth val="0"/>
          <c:extLst>
            <c:ext xmlns:c16="http://schemas.microsoft.com/office/drawing/2014/chart" uri="{C3380CC4-5D6E-409C-BE32-E72D297353CC}">
              <c16:uniqueId val="{00000001-DDEA-46BA-B171-43F493F5EF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912.92</c:v>
                </c:pt>
                <c:pt idx="1">
                  <c:v>441.61</c:v>
                </c:pt>
                <c:pt idx="2">
                  <c:v>336.22</c:v>
                </c:pt>
                <c:pt idx="3">
                  <c:v>196.17</c:v>
                </c:pt>
                <c:pt idx="4">
                  <c:v>221.38</c:v>
                </c:pt>
              </c:numCache>
            </c:numRef>
          </c:val>
          <c:extLst>
            <c:ext xmlns:c16="http://schemas.microsoft.com/office/drawing/2014/chart" uri="{C3380CC4-5D6E-409C-BE32-E72D297353CC}">
              <c16:uniqueId val="{00000000-CC42-45CA-B8AE-7ACF441303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348.75</c:v>
                </c:pt>
                <c:pt idx="2">
                  <c:v>367.7</c:v>
                </c:pt>
                <c:pt idx="3">
                  <c:v>329.91</c:v>
                </c:pt>
                <c:pt idx="4">
                  <c:v>346.96</c:v>
                </c:pt>
              </c:numCache>
            </c:numRef>
          </c:val>
          <c:smooth val="0"/>
          <c:extLst>
            <c:ext xmlns:c16="http://schemas.microsoft.com/office/drawing/2014/chart" uri="{C3380CC4-5D6E-409C-BE32-E72D297353CC}">
              <c16:uniqueId val="{00000001-CC42-45CA-B8AE-7ACF441303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諫早市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tr">
        <f>データ!$M$6</f>
        <v>自治体職員</v>
      </c>
      <c r="AE8" s="73"/>
      <c r="AF8" s="73"/>
      <c r="AG8" s="73"/>
      <c r="AH8" s="73"/>
      <c r="AI8" s="73"/>
      <c r="AJ8" s="73"/>
      <c r="AK8" s="3"/>
      <c r="AL8" s="69">
        <f>データ!S6</f>
        <v>135869</v>
      </c>
      <c r="AM8" s="69"/>
      <c r="AN8" s="69"/>
      <c r="AO8" s="69"/>
      <c r="AP8" s="69"/>
      <c r="AQ8" s="69"/>
      <c r="AR8" s="69"/>
      <c r="AS8" s="69"/>
      <c r="AT8" s="68">
        <f>データ!T6</f>
        <v>341.79</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49.93</v>
      </c>
      <c r="J10" s="68"/>
      <c r="K10" s="68"/>
      <c r="L10" s="68"/>
      <c r="M10" s="68"/>
      <c r="N10" s="68"/>
      <c r="O10" s="68"/>
      <c r="P10" s="68">
        <f>データ!P6</f>
        <v>0.82</v>
      </c>
      <c r="Q10" s="68"/>
      <c r="R10" s="68"/>
      <c r="S10" s="68"/>
      <c r="T10" s="68"/>
      <c r="U10" s="68"/>
      <c r="V10" s="68"/>
      <c r="W10" s="68">
        <f>データ!Q6</f>
        <v>96.99</v>
      </c>
      <c r="X10" s="68"/>
      <c r="Y10" s="68"/>
      <c r="Z10" s="68"/>
      <c r="AA10" s="68"/>
      <c r="AB10" s="68"/>
      <c r="AC10" s="68"/>
      <c r="AD10" s="69">
        <f>データ!R6</f>
        <v>3320</v>
      </c>
      <c r="AE10" s="69"/>
      <c r="AF10" s="69"/>
      <c r="AG10" s="69"/>
      <c r="AH10" s="69"/>
      <c r="AI10" s="69"/>
      <c r="AJ10" s="69"/>
      <c r="AK10" s="2"/>
      <c r="AL10" s="69">
        <f>データ!V6</f>
        <v>1116</v>
      </c>
      <c r="AM10" s="69"/>
      <c r="AN10" s="69"/>
      <c r="AO10" s="69"/>
      <c r="AP10" s="69"/>
      <c r="AQ10" s="69"/>
      <c r="AR10" s="69"/>
      <c r="AS10" s="69"/>
      <c r="AT10" s="68">
        <f>データ!W6</f>
        <v>0.49</v>
      </c>
      <c r="AU10" s="68"/>
      <c r="AV10" s="68"/>
      <c r="AW10" s="68"/>
      <c r="AX10" s="68"/>
      <c r="AY10" s="68"/>
      <c r="AZ10" s="68"/>
      <c r="BA10" s="68"/>
      <c r="BB10" s="68">
        <f>データ!X6</f>
        <v>2277.5500000000002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ImDbWu3Zyf6ociy1y/NJ28BQW5Gd7mHYY46ru4ZJ6eO7RtYxK9IvxHVdU1MHDMX1IG9aYFuc2+TlZbkeVhH7CQ==" saltValue="qC4+d9eHpJO3DMieJqE9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422045</v>
      </c>
      <c r="D6" s="33">
        <f t="shared" si="3"/>
        <v>46</v>
      </c>
      <c r="E6" s="33">
        <f t="shared" si="3"/>
        <v>17</v>
      </c>
      <c r="F6" s="33">
        <f t="shared" si="3"/>
        <v>6</v>
      </c>
      <c r="G6" s="33">
        <f t="shared" si="3"/>
        <v>0</v>
      </c>
      <c r="H6" s="33" t="str">
        <f t="shared" si="3"/>
        <v>長崎県　諫早市</v>
      </c>
      <c r="I6" s="33" t="str">
        <f t="shared" si="3"/>
        <v>法適用</v>
      </c>
      <c r="J6" s="33" t="str">
        <f t="shared" si="3"/>
        <v>下水道事業</v>
      </c>
      <c r="K6" s="33" t="str">
        <f t="shared" si="3"/>
        <v>漁業集落排水</v>
      </c>
      <c r="L6" s="33" t="str">
        <f t="shared" si="3"/>
        <v>H3</v>
      </c>
      <c r="M6" s="33" t="str">
        <f t="shared" si="3"/>
        <v>自治体職員</v>
      </c>
      <c r="N6" s="34" t="str">
        <f t="shared" si="3"/>
        <v>-</v>
      </c>
      <c r="O6" s="34">
        <f t="shared" si="3"/>
        <v>49.93</v>
      </c>
      <c r="P6" s="34">
        <f t="shared" si="3"/>
        <v>0.82</v>
      </c>
      <c r="Q6" s="34">
        <f t="shared" si="3"/>
        <v>96.99</v>
      </c>
      <c r="R6" s="34">
        <f t="shared" si="3"/>
        <v>3320</v>
      </c>
      <c r="S6" s="34">
        <f t="shared" si="3"/>
        <v>135869</v>
      </c>
      <c r="T6" s="34">
        <f t="shared" si="3"/>
        <v>341.79</v>
      </c>
      <c r="U6" s="34">
        <f t="shared" si="3"/>
        <v>397.52</v>
      </c>
      <c r="V6" s="34">
        <f t="shared" si="3"/>
        <v>1116</v>
      </c>
      <c r="W6" s="34">
        <f t="shared" si="3"/>
        <v>0.49</v>
      </c>
      <c r="X6" s="34">
        <f t="shared" si="3"/>
        <v>2277.5500000000002</v>
      </c>
      <c r="Y6" s="35">
        <f>IF(Y7="",NA(),Y7)</f>
        <v>63.43</v>
      </c>
      <c r="Z6" s="35">
        <f t="shared" ref="Z6:AH6" si="4">IF(Z7="",NA(),Z7)</f>
        <v>70.78</v>
      </c>
      <c r="AA6" s="35">
        <f t="shared" si="4"/>
        <v>91.76</v>
      </c>
      <c r="AB6" s="35">
        <f t="shared" si="4"/>
        <v>99.07</v>
      </c>
      <c r="AC6" s="35">
        <f t="shared" si="4"/>
        <v>91.96</v>
      </c>
      <c r="AD6" s="35">
        <f t="shared" si="4"/>
        <v>92.9</v>
      </c>
      <c r="AE6" s="35">
        <f t="shared" si="4"/>
        <v>96.14</v>
      </c>
      <c r="AF6" s="35">
        <f t="shared" si="4"/>
        <v>97.53</v>
      </c>
      <c r="AG6" s="35">
        <f t="shared" si="4"/>
        <v>99.89</v>
      </c>
      <c r="AH6" s="35">
        <f t="shared" si="4"/>
        <v>98.48</v>
      </c>
      <c r="AI6" s="34" t="str">
        <f>IF(AI7="","",IF(AI7="-","【-】","【"&amp;SUBSTITUTE(TEXT(AI7,"#,##0.00"),"-","△")&amp;"】"))</f>
        <v>【99.28】</v>
      </c>
      <c r="AJ6" s="35">
        <f>IF(AJ7="",NA(),AJ7)</f>
        <v>337.44</v>
      </c>
      <c r="AK6" s="35">
        <f t="shared" ref="AK6:AS6" si="5">IF(AK7="",NA(),AK7)</f>
        <v>221.51</v>
      </c>
      <c r="AL6" s="35">
        <f t="shared" si="5"/>
        <v>197.25</v>
      </c>
      <c r="AM6" s="35">
        <f t="shared" si="5"/>
        <v>168.43</v>
      </c>
      <c r="AN6" s="35">
        <f t="shared" si="5"/>
        <v>174.96</v>
      </c>
      <c r="AO6" s="35">
        <f t="shared" si="5"/>
        <v>61.22</v>
      </c>
      <c r="AP6" s="35">
        <f t="shared" si="5"/>
        <v>89.78</v>
      </c>
      <c r="AQ6" s="35">
        <f t="shared" si="5"/>
        <v>94.75</v>
      </c>
      <c r="AR6" s="35">
        <f t="shared" si="5"/>
        <v>89.95</v>
      </c>
      <c r="AS6" s="35">
        <f t="shared" si="5"/>
        <v>121.31</v>
      </c>
      <c r="AT6" s="34" t="str">
        <f>IF(AT7="","",IF(AT7="-","【-】","【"&amp;SUBSTITUTE(TEXT(AT7,"#,##0.00"),"-","△")&amp;"】"))</f>
        <v>【86.39】</v>
      </c>
      <c r="AU6" s="35">
        <f>IF(AU7="",NA(),AU7)</f>
        <v>169.38</v>
      </c>
      <c r="AV6" s="35">
        <f t="shared" ref="AV6:BD6" si="6">IF(AV7="",NA(),AV7)</f>
        <v>213.33</v>
      </c>
      <c r="AW6" s="35">
        <f t="shared" si="6"/>
        <v>531.39</v>
      </c>
      <c r="AX6" s="35">
        <f t="shared" si="6"/>
        <v>181.21</v>
      </c>
      <c r="AY6" s="35">
        <f t="shared" si="6"/>
        <v>204.26</v>
      </c>
      <c r="AZ6" s="35">
        <f t="shared" si="6"/>
        <v>176.6</v>
      </c>
      <c r="BA6" s="35">
        <f t="shared" si="6"/>
        <v>213.39</v>
      </c>
      <c r="BB6" s="35">
        <f t="shared" si="6"/>
        <v>178.05</v>
      </c>
      <c r="BC6" s="35">
        <f t="shared" si="6"/>
        <v>138.87</v>
      </c>
      <c r="BD6" s="35">
        <f t="shared" si="6"/>
        <v>258.14999999999998</v>
      </c>
      <c r="BE6" s="34" t="str">
        <f>IF(BE7="","",IF(BE7="-","【-】","【"&amp;SUBSTITUTE(TEXT(BE7,"#,##0.00"),"-","△")&amp;"】"))</f>
        <v>【58.47】</v>
      </c>
      <c r="BF6" s="35">
        <f>IF(BF7="",NA(),BF7)</f>
        <v>6529.97</v>
      </c>
      <c r="BG6" s="35">
        <f t="shared" ref="BG6:BO6" si="7">IF(BG7="",NA(),BG7)</f>
        <v>5495.81</v>
      </c>
      <c r="BH6" s="35">
        <f t="shared" si="7"/>
        <v>4343.4799999999996</v>
      </c>
      <c r="BI6" s="35">
        <f t="shared" si="7"/>
        <v>3952.08</v>
      </c>
      <c r="BJ6" s="35">
        <f t="shared" si="7"/>
        <v>3549.8</v>
      </c>
      <c r="BK6" s="35">
        <f t="shared" si="7"/>
        <v>1700.42</v>
      </c>
      <c r="BL6" s="35">
        <f t="shared" si="7"/>
        <v>1491.92</v>
      </c>
      <c r="BM6" s="35">
        <f t="shared" si="7"/>
        <v>1756.26</v>
      </c>
      <c r="BN6" s="35">
        <f t="shared" si="7"/>
        <v>1864.29</v>
      </c>
      <c r="BO6" s="35">
        <f t="shared" si="7"/>
        <v>1867.86</v>
      </c>
      <c r="BP6" s="34" t="str">
        <f>IF(BP7="","",IF(BP7="-","【-】","【"&amp;SUBSTITUTE(TEXT(BP7,"#,##0.00"),"-","△")&amp;"】"))</f>
        <v>【1,042.34】</v>
      </c>
      <c r="BQ6" s="35">
        <f>IF(BQ7="",NA(),BQ7)</f>
        <v>22.04</v>
      </c>
      <c r="BR6" s="35">
        <f t="shared" ref="BR6:BZ6" si="8">IF(BR7="",NA(),BR7)</f>
        <v>45.24</v>
      </c>
      <c r="BS6" s="35">
        <f t="shared" si="8"/>
        <v>56.15</v>
      </c>
      <c r="BT6" s="35">
        <f t="shared" si="8"/>
        <v>93.75</v>
      </c>
      <c r="BU6" s="35">
        <f t="shared" si="8"/>
        <v>82.03</v>
      </c>
      <c r="BV6" s="35">
        <f t="shared" si="8"/>
        <v>34.51</v>
      </c>
      <c r="BW6" s="35">
        <f t="shared" si="8"/>
        <v>46.77</v>
      </c>
      <c r="BX6" s="35">
        <f t="shared" si="8"/>
        <v>45.78</v>
      </c>
      <c r="BY6" s="35">
        <f t="shared" si="8"/>
        <v>51.32</v>
      </c>
      <c r="BZ6" s="35">
        <f t="shared" si="8"/>
        <v>46.93</v>
      </c>
      <c r="CA6" s="34" t="str">
        <f>IF(CA7="","",IF(CA7="-","【-】","【"&amp;SUBSTITUTE(TEXT(CA7,"#,##0.00"),"-","△")&amp;"】"))</f>
        <v>【42.60】</v>
      </c>
      <c r="CB6" s="35">
        <f>IF(CB7="",NA(),CB7)</f>
        <v>912.92</v>
      </c>
      <c r="CC6" s="35">
        <f t="shared" ref="CC6:CK6" si="9">IF(CC7="",NA(),CC7)</f>
        <v>441.61</v>
      </c>
      <c r="CD6" s="35">
        <f t="shared" si="9"/>
        <v>336.22</v>
      </c>
      <c r="CE6" s="35">
        <f t="shared" si="9"/>
        <v>196.17</v>
      </c>
      <c r="CF6" s="35">
        <f t="shared" si="9"/>
        <v>221.38</v>
      </c>
      <c r="CG6" s="35">
        <f t="shared" si="9"/>
        <v>476.11</v>
      </c>
      <c r="CH6" s="35">
        <f t="shared" si="9"/>
        <v>348.75</v>
      </c>
      <c r="CI6" s="35">
        <f t="shared" si="9"/>
        <v>367.7</v>
      </c>
      <c r="CJ6" s="35">
        <f t="shared" si="9"/>
        <v>329.91</v>
      </c>
      <c r="CK6" s="35">
        <f t="shared" si="9"/>
        <v>346.96</v>
      </c>
      <c r="CL6" s="34" t="str">
        <f>IF(CL7="","",IF(CL7="-","【-】","【"&amp;SUBSTITUTE(TEXT(CL7,"#,##0.00"),"-","△")&amp;"】"))</f>
        <v>【410.22】</v>
      </c>
      <c r="CM6" s="35">
        <f>IF(CM7="",NA(),CM7)</f>
        <v>10.32</v>
      </c>
      <c r="CN6" s="35">
        <f t="shared" ref="CN6:CV6" si="10">IF(CN7="",NA(),CN7)</f>
        <v>25.53</v>
      </c>
      <c r="CO6" s="35">
        <f t="shared" si="10"/>
        <v>33.6</v>
      </c>
      <c r="CP6" s="35">
        <f t="shared" si="10"/>
        <v>40.74</v>
      </c>
      <c r="CQ6" s="35">
        <f t="shared" si="10"/>
        <v>45.37</v>
      </c>
      <c r="CR6" s="35">
        <f t="shared" si="10"/>
        <v>29.4</v>
      </c>
      <c r="CS6" s="35">
        <f t="shared" si="10"/>
        <v>29.8</v>
      </c>
      <c r="CT6" s="35">
        <f t="shared" si="10"/>
        <v>29.43</v>
      </c>
      <c r="CU6" s="35">
        <f t="shared" si="10"/>
        <v>26.7</v>
      </c>
      <c r="CV6" s="35">
        <f t="shared" si="10"/>
        <v>29.12</v>
      </c>
      <c r="CW6" s="34" t="str">
        <f>IF(CW7="","",IF(CW7="-","【-】","【"&amp;SUBSTITUTE(TEXT(CW7,"#,##0.00"),"-","△")&amp;"】"))</f>
        <v>【32.98】</v>
      </c>
      <c r="CX6" s="35">
        <f>IF(CX7="",NA(),CX7)</f>
        <v>25.9</v>
      </c>
      <c r="CY6" s="35">
        <f t="shared" ref="CY6:DG6" si="11">IF(CY7="",NA(),CY7)</f>
        <v>48.72</v>
      </c>
      <c r="CZ6" s="35">
        <f t="shared" si="11"/>
        <v>62.34</v>
      </c>
      <c r="DA6" s="35">
        <f t="shared" si="11"/>
        <v>68.709999999999994</v>
      </c>
      <c r="DB6" s="35">
        <f t="shared" si="11"/>
        <v>71.95</v>
      </c>
      <c r="DC6" s="35">
        <f t="shared" si="11"/>
        <v>63.77</v>
      </c>
      <c r="DD6" s="35">
        <f t="shared" si="11"/>
        <v>66.95</v>
      </c>
      <c r="DE6" s="35">
        <f t="shared" si="11"/>
        <v>66.33</v>
      </c>
      <c r="DF6" s="35">
        <f t="shared" si="11"/>
        <v>66.459999999999994</v>
      </c>
      <c r="DG6" s="35">
        <f t="shared" si="11"/>
        <v>64.42</v>
      </c>
      <c r="DH6" s="34" t="str">
        <f>IF(DH7="","",IF(DH7="-","【-】","【"&amp;SUBSTITUTE(TEXT(DH7,"#,##0.00"),"-","△")&amp;"】"))</f>
        <v>【80.45】</v>
      </c>
      <c r="DI6" s="35">
        <f>IF(DI7="",NA(),DI7)</f>
        <v>2.19</v>
      </c>
      <c r="DJ6" s="35">
        <f t="shared" ref="DJ6:DR6" si="12">IF(DJ7="",NA(),DJ7)</f>
        <v>4.38</v>
      </c>
      <c r="DK6" s="35">
        <f t="shared" si="12"/>
        <v>6.55</v>
      </c>
      <c r="DL6" s="35">
        <f t="shared" si="12"/>
        <v>8.23</v>
      </c>
      <c r="DM6" s="35">
        <f t="shared" si="12"/>
        <v>10.62</v>
      </c>
      <c r="DN6" s="35">
        <f t="shared" si="12"/>
        <v>8.77</v>
      </c>
      <c r="DO6" s="35">
        <f t="shared" si="12"/>
        <v>11.16</v>
      </c>
      <c r="DP6" s="35">
        <f t="shared" si="12"/>
        <v>9.15</v>
      </c>
      <c r="DQ6" s="35">
        <f t="shared" si="12"/>
        <v>11.59</v>
      </c>
      <c r="DR6" s="35">
        <f t="shared" si="12"/>
        <v>10.65</v>
      </c>
      <c r="DS6" s="34" t="str">
        <f>IF(DS7="","",IF(DS7="-","【-】","【"&amp;SUBSTITUTE(TEXT(DS7,"#,##0.00"),"-","△")&amp;"】"))</f>
        <v>【23.36】</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4">
        <f t="shared" si="14"/>
        <v>0</v>
      </c>
      <c r="EK6" s="34">
        <f t="shared" si="14"/>
        <v>0</v>
      </c>
      <c r="EL6" s="35">
        <f t="shared" si="14"/>
        <v>0.26</v>
      </c>
      <c r="EM6" s="35">
        <f t="shared" si="14"/>
        <v>0.04</v>
      </c>
      <c r="EN6" s="34">
        <f t="shared" si="14"/>
        <v>0</v>
      </c>
      <c r="EO6" s="34" t="str">
        <f>IF(EO7="","",IF(EO7="-","【-】","【"&amp;SUBSTITUTE(TEXT(EO7,"#,##0.00"),"-","△")&amp;"】"))</f>
        <v>【1.09】</v>
      </c>
    </row>
    <row r="7" spans="1:148" s="36" customFormat="1" x14ac:dyDescent="0.15">
      <c r="A7" s="28"/>
      <c r="B7" s="37">
        <v>2020</v>
      </c>
      <c r="C7" s="37">
        <v>422045</v>
      </c>
      <c r="D7" s="37">
        <v>46</v>
      </c>
      <c r="E7" s="37">
        <v>17</v>
      </c>
      <c r="F7" s="37">
        <v>6</v>
      </c>
      <c r="G7" s="37">
        <v>0</v>
      </c>
      <c r="H7" s="37" t="s">
        <v>96</v>
      </c>
      <c r="I7" s="37" t="s">
        <v>97</v>
      </c>
      <c r="J7" s="37" t="s">
        <v>98</v>
      </c>
      <c r="K7" s="37" t="s">
        <v>99</v>
      </c>
      <c r="L7" s="37" t="s">
        <v>100</v>
      </c>
      <c r="M7" s="37" t="s">
        <v>101</v>
      </c>
      <c r="N7" s="38" t="s">
        <v>102</v>
      </c>
      <c r="O7" s="38">
        <v>49.93</v>
      </c>
      <c r="P7" s="38">
        <v>0.82</v>
      </c>
      <c r="Q7" s="38">
        <v>96.99</v>
      </c>
      <c r="R7" s="38">
        <v>3320</v>
      </c>
      <c r="S7" s="38">
        <v>135869</v>
      </c>
      <c r="T7" s="38">
        <v>341.79</v>
      </c>
      <c r="U7" s="38">
        <v>397.52</v>
      </c>
      <c r="V7" s="38">
        <v>1116</v>
      </c>
      <c r="W7" s="38">
        <v>0.49</v>
      </c>
      <c r="X7" s="38">
        <v>2277.5500000000002</v>
      </c>
      <c r="Y7" s="38">
        <v>63.43</v>
      </c>
      <c r="Z7" s="38">
        <v>70.78</v>
      </c>
      <c r="AA7" s="38">
        <v>91.76</v>
      </c>
      <c r="AB7" s="38">
        <v>99.07</v>
      </c>
      <c r="AC7" s="38">
        <v>91.96</v>
      </c>
      <c r="AD7" s="38">
        <v>92.9</v>
      </c>
      <c r="AE7" s="38">
        <v>96.14</v>
      </c>
      <c r="AF7" s="38">
        <v>97.53</v>
      </c>
      <c r="AG7" s="38">
        <v>99.89</v>
      </c>
      <c r="AH7" s="38">
        <v>98.48</v>
      </c>
      <c r="AI7" s="38">
        <v>99.28</v>
      </c>
      <c r="AJ7" s="38">
        <v>337.44</v>
      </c>
      <c r="AK7" s="38">
        <v>221.51</v>
      </c>
      <c r="AL7" s="38">
        <v>197.25</v>
      </c>
      <c r="AM7" s="38">
        <v>168.43</v>
      </c>
      <c r="AN7" s="38">
        <v>174.96</v>
      </c>
      <c r="AO7" s="38">
        <v>61.22</v>
      </c>
      <c r="AP7" s="38">
        <v>89.78</v>
      </c>
      <c r="AQ7" s="38">
        <v>94.75</v>
      </c>
      <c r="AR7" s="38">
        <v>89.95</v>
      </c>
      <c r="AS7" s="38">
        <v>121.31</v>
      </c>
      <c r="AT7" s="38">
        <v>86.39</v>
      </c>
      <c r="AU7" s="38">
        <v>169.38</v>
      </c>
      <c r="AV7" s="38">
        <v>213.33</v>
      </c>
      <c r="AW7" s="38">
        <v>531.39</v>
      </c>
      <c r="AX7" s="38">
        <v>181.21</v>
      </c>
      <c r="AY7" s="38">
        <v>204.26</v>
      </c>
      <c r="AZ7" s="38">
        <v>176.6</v>
      </c>
      <c r="BA7" s="38">
        <v>213.39</v>
      </c>
      <c r="BB7" s="38">
        <v>178.05</v>
      </c>
      <c r="BC7" s="38">
        <v>138.87</v>
      </c>
      <c r="BD7" s="38">
        <v>258.14999999999998</v>
      </c>
      <c r="BE7" s="38">
        <v>58.47</v>
      </c>
      <c r="BF7" s="38">
        <v>6529.97</v>
      </c>
      <c r="BG7" s="38">
        <v>5495.81</v>
      </c>
      <c r="BH7" s="38">
        <v>4343.4799999999996</v>
      </c>
      <c r="BI7" s="38">
        <v>3952.08</v>
      </c>
      <c r="BJ7" s="38">
        <v>3549.8</v>
      </c>
      <c r="BK7" s="38">
        <v>1700.42</v>
      </c>
      <c r="BL7" s="38">
        <v>1491.92</v>
      </c>
      <c r="BM7" s="38">
        <v>1756.26</v>
      </c>
      <c r="BN7" s="38">
        <v>1864.29</v>
      </c>
      <c r="BO7" s="38">
        <v>1867.86</v>
      </c>
      <c r="BP7" s="38">
        <v>1042.3399999999999</v>
      </c>
      <c r="BQ7" s="38">
        <v>22.04</v>
      </c>
      <c r="BR7" s="38">
        <v>45.24</v>
      </c>
      <c r="BS7" s="38">
        <v>56.15</v>
      </c>
      <c r="BT7" s="38">
        <v>93.75</v>
      </c>
      <c r="BU7" s="38">
        <v>82.03</v>
      </c>
      <c r="BV7" s="38">
        <v>34.51</v>
      </c>
      <c r="BW7" s="38">
        <v>46.77</v>
      </c>
      <c r="BX7" s="38">
        <v>45.78</v>
      </c>
      <c r="BY7" s="38">
        <v>51.32</v>
      </c>
      <c r="BZ7" s="38">
        <v>46.93</v>
      </c>
      <c r="CA7" s="38">
        <v>42.6</v>
      </c>
      <c r="CB7" s="38">
        <v>912.92</v>
      </c>
      <c r="CC7" s="38">
        <v>441.61</v>
      </c>
      <c r="CD7" s="38">
        <v>336.22</v>
      </c>
      <c r="CE7" s="38">
        <v>196.17</v>
      </c>
      <c r="CF7" s="38">
        <v>221.38</v>
      </c>
      <c r="CG7" s="38">
        <v>476.11</v>
      </c>
      <c r="CH7" s="38">
        <v>348.75</v>
      </c>
      <c r="CI7" s="38">
        <v>367.7</v>
      </c>
      <c r="CJ7" s="38">
        <v>329.91</v>
      </c>
      <c r="CK7" s="38">
        <v>346.96</v>
      </c>
      <c r="CL7" s="38">
        <v>410.22</v>
      </c>
      <c r="CM7" s="38">
        <v>10.32</v>
      </c>
      <c r="CN7" s="38">
        <v>25.53</v>
      </c>
      <c r="CO7" s="38">
        <v>33.6</v>
      </c>
      <c r="CP7" s="38">
        <v>40.74</v>
      </c>
      <c r="CQ7" s="38">
        <v>45.37</v>
      </c>
      <c r="CR7" s="38">
        <v>29.4</v>
      </c>
      <c r="CS7" s="38">
        <v>29.8</v>
      </c>
      <c r="CT7" s="38">
        <v>29.43</v>
      </c>
      <c r="CU7" s="38">
        <v>26.7</v>
      </c>
      <c r="CV7" s="38">
        <v>29.12</v>
      </c>
      <c r="CW7" s="38">
        <v>32.979999999999997</v>
      </c>
      <c r="CX7" s="38">
        <v>25.9</v>
      </c>
      <c r="CY7" s="38">
        <v>48.72</v>
      </c>
      <c r="CZ7" s="38">
        <v>62.34</v>
      </c>
      <c r="DA7" s="38">
        <v>68.709999999999994</v>
      </c>
      <c r="DB7" s="38">
        <v>71.95</v>
      </c>
      <c r="DC7" s="38">
        <v>63.77</v>
      </c>
      <c r="DD7" s="38">
        <v>66.95</v>
      </c>
      <c r="DE7" s="38">
        <v>66.33</v>
      </c>
      <c r="DF7" s="38">
        <v>66.459999999999994</v>
      </c>
      <c r="DG7" s="38">
        <v>64.42</v>
      </c>
      <c r="DH7" s="38">
        <v>80.45</v>
      </c>
      <c r="DI7" s="38">
        <v>2.19</v>
      </c>
      <c r="DJ7" s="38">
        <v>4.38</v>
      </c>
      <c r="DK7" s="38">
        <v>6.55</v>
      </c>
      <c r="DL7" s="38">
        <v>8.23</v>
      </c>
      <c r="DM7" s="38">
        <v>10.62</v>
      </c>
      <c r="DN7" s="38">
        <v>8.77</v>
      </c>
      <c r="DO7" s="38">
        <v>11.16</v>
      </c>
      <c r="DP7" s="38">
        <v>9.15</v>
      </c>
      <c r="DQ7" s="38">
        <v>11.59</v>
      </c>
      <c r="DR7" s="38">
        <v>10.65</v>
      </c>
      <c r="DS7" s="38">
        <v>23.36</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v>
      </c>
      <c r="EK7" s="38">
        <v>0</v>
      </c>
      <c r="EL7" s="38">
        <v>0.26</v>
      </c>
      <c r="EM7" s="38">
        <v>0.04</v>
      </c>
      <c r="EN7" s="38">
        <v>0</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2021-12-03T07:36:47Z</dcterms:created>
  <dcterms:modified xsi:type="dcterms:W3CDTF">2022-01-17T08:21:00Z</dcterms:modified>
  <cp:category/>
</cp:coreProperties>
</file>