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4 下水業務田﨑\☆調査　照会☆\R3年度調査\20220112204641_公営企業に係る経営比較分析表（令和２年度決算）の分析等について\files\07 松浦市\下水道事業（法適）\"/>
    </mc:Choice>
  </mc:AlternateContent>
  <workbookProtection workbookAlgorithmName="SHA-512" workbookHashValue="rrHhSAqbzKx777kotOyYtiwYYeqwe3ZFrGQ7FgH99pSSzfTE68rHXkPHHQqA1HiiKBeXnpfu4D7uD87g+MEa/g==" workbookSaltValue="rtawyYzNkkV06a18yrZa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L10" i="4"/>
  <c r="AD10" i="4"/>
  <c r="W10" i="4"/>
  <c r="B10" i="4"/>
  <c r="BB8" i="4"/>
  <c r="AD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<sst xmlns="http://schemas.openxmlformats.org/spreadsheetml/2006/main" count="231" uniqueCount="116">
  <si>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</si>
  <si>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</si>
  <si>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</si>
  <si>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</si>
  <si>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</si>
  <si>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</si>
  <si>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</si>
  <si>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</si>
  <si>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</si>
  <si>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</si>
  <si>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</si>
  <si>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</si>
  <si>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</si>
  <si>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</si>
  <si>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</si>
  <si>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</si>
  <si>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</si>
  <si>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</si>
  <si>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</si>
  <si>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</si>
  <si>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</si>
  <si>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</si>
  <si>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</si>
  <si>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</si>
  <si>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</si>
  <si>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</si>
  <si>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</si>
  <si>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</si>
  <si>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</si>
  <si>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</si>
  <si>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</si>
  <si>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</si>
  <si>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</si>
  <si>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</si>
  <si>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</si>
  <si>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</si>
  <si>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</si>
  <si>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</si>
  <si>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</si>
  <si>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</si>
  <si>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</si>
  <si>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</si>
  <si>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</si>
  <si>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</si>
  <si>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</si>
  <si>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</si>
  <si>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</si>
  <si>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</si>
  <si>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</si>
  <si>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</si>
  <si>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</si>
  <si>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</si>
  <si>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</si>
  <si>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</si>
  <si>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</si>
  <si>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</si>
  <si>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</si>
  <si>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</si>
  <si>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</si>
  <si>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</si>
  <si>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</si>
  <si>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</si>
  <si>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</si>
  <si>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</si>
  <si>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</si>
  <si>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</si>
  <si>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</si>
  <si>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</si>
  <si>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</si>
  <si>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</si>
  <si>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</si>
  <si>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</si>
  <si>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</si>
  <si>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</si>
  <si>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</si>
  <si>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</si>
  <si>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</si>
  <si>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</si>
  <si>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</si>
  <si>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</si>
  <si>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</si>
  <si>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</si>
  <si>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</si>
  <si>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</si>
  <si>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</si>
  <si>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</si>
  <si>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</si>
  <si>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</si>
  <si>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</si>
  <si>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</si>
  <si>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</si>
  <si>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</si>
  <si>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</si>
  <si>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</si>
  <si>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</si>
  <si>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</si>
  <si>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</si>
  <si>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</si>
  <si>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</si>
  <si>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</si>
  <si>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</si>
  <si>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</si>
  <si>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</si>
  <si>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</si>
  <si>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</si>
  <si>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</si>
  <si>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</si>
  <si>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</si>
  <si>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</si>
  <si>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</si>
  <si>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</si>
  <si>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</si>
  <si>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</si>
  <si>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事業経営を安定させるためには、計画的な事業推進による建設事業の完了と供用開始区域の拡充、全体事業の完了に合わせ、下水道接続率の更なる向上並びに維持経費の削減が課題となる。</t>
    <phoneticPr fontId="4"/>
  </si>
  <si>
    <t>　①有形固定資産減価償却率については、年々増加している状況である。
　②管渠老朽化率③管渠改善率については、供用開始後約１４年であり、標準耐用年数（５０年）には至っていない。現時点では管渠の大規模な修繕、改良、更新等の必要性はない。
　処理場の機械設備等については、延命化のために耐用年数を経過したものから随時オーバーホール等を実施している。</t>
    <rPh sb="2" eb="4">
      <t>ユウケイ</t>
    </rPh>
    <rPh sb="4" eb="8">
      <t>コテイシサン</t>
    </rPh>
    <rPh sb="8" eb="12">
      <t>ゲンカショウキャク</t>
    </rPh>
    <rPh sb="12" eb="13">
      <t>リツ</t>
    </rPh>
    <rPh sb="19" eb="21">
      <t>ネンネン</t>
    </rPh>
    <rPh sb="21" eb="23">
      <t>ゾウカ</t>
    </rPh>
    <rPh sb="27" eb="29">
      <t>ジョウキョウ</t>
    </rPh>
    <rPh sb="36" eb="38">
      <t>カンキョ</t>
    </rPh>
    <rPh sb="38" eb="42">
      <t>ロウキュウカリツ</t>
    </rPh>
    <rPh sb="43" eb="45">
      <t>カンキョ</t>
    </rPh>
    <rPh sb="45" eb="48">
      <t>カイゼンリツ</t>
    </rPh>
    <rPh sb="54" eb="56">
      <t>キョウヨウ</t>
    </rPh>
    <rPh sb="67" eb="69">
      <t>ヒョウジュン</t>
    </rPh>
    <rPh sb="69" eb="73">
      <t>タイヨウネンスウ</t>
    </rPh>
    <rPh sb="76" eb="77">
      <t>ネン</t>
    </rPh>
    <rPh sb="80" eb="81">
      <t>イタ</t>
    </rPh>
    <phoneticPr fontId="4"/>
  </si>
  <si>
    <t>　①経常収支比率⑤経費回収率については、100％以上を維持しているが、整備推進中であることから使用料収入が少額で一般会計からの繰出金に依存している。
　②累積欠損金比率については、整備推進中であるため、現時点では使用料収入が少額であり、累積欠損金比率が高い値を示している状況である。令和元年度の累積欠損金比率については、一般会計からの繰入の見直しにより上昇している。
　③流動比率については、現在１００％を下回っているが、整備完了後接続率の向上により使用料収入の増加を図り、改善を目指していく。
　⑥汚水処理原価については、資本費の財源見直しにより類似団体平均値と比較しても良好な数値となっている。
　⑦施設利用率については、整備推進中であることから、今後上昇していく見込みである。
　⑧水洗化率
　今年度の水洗化率の低下は供用開始区域拡大に伴う区域内人口の増加によるものである。今後も供用開始後の早期接続を推進し、水洗化率の向上を図る必要がある。　
　</t>
    <rPh sb="2" eb="6">
      <t>ケイジョウシュウシ</t>
    </rPh>
    <rPh sb="6" eb="8">
      <t>ヒリツ</t>
    </rPh>
    <rPh sb="9" eb="14">
      <t>ケイヒカイシュウリツ</t>
    </rPh>
    <rPh sb="24" eb="26">
      <t>イジョウ</t>
    </rPh>
    <rPh sb="27" eb="29">
      <t>イジ</t>
    </rPh>
    <rPh sb="35" eb="40">
      <t>セイビスイシンチュウ</t>
    </rPh>
    <rPh sb="47" eb="50">
      <t>シヨウリョウ</t>
    </rPh>
    <rPh sb="50" eb="52">
      <t>シュウニュウ</t>
    </rPh>
    <rPh sb="53" eb="55">
      <t>ショウガク</t>
    </rPh>
    <rPh sb="77" eb="79">
      <t>ルイセキ</t>
    </rPh>
    <rPh sb="79" eb="82">
      <t>ケッソンキン</t>
    </rPh>
    <rPh sb="82" eb="84">
      <t>ヒリツ</t>
    </rPh>
    <rPh sb="141" eb="143">
      <t>レイワ</t>
    </rPh>
    <rPh sb="143" eb="144">
      <t>モト</t>
    </rPh>
    <rPh sb="186" eb="190">
      <t>リュウドウヒリツ</t>
    </rPh>
    <rPh sb="196" eb="198">
      <t>ゲンザイ</t>
    </rPh>
    <rPh sb="203" eb="205">
      <t>シタマワ</t>
    </rPh>
    <rPh sb="211" eb="213">
      <t>セイビ</t>
    </rPh>
    <rPh sb="213" eb="216">
      <t>カンリョウゴ</t>
    </rPh>
    <rPh sb="216" eb="218">
      <t>セツゾク</t>
    </rPh>
    <rPh sb="218" eb="219">
      <t>リツ</t>
    </rPh>
    <rPh sb="220" eb="222">
      <t>コウジョウ</t>
    </rPh>
    <rPh sb="225" eb="228">
      <t>シヨウリョウ</t>
    </rPh>
    <rPh sb="228" eb="230">
      <t>シュウニュウ</t>
    </rPh>
    <rPh sb="231" eb="233">
      <t>ゾウカ</t>
    </rPh>
    <rPh sb="234" eb="235">
      <t>ハカ</t>
    </rPh>
    <rPh sb="237" eb="239">
      <t>カイゼン</t>
    </rPh>
    <rPh sb="240" eb="242">
      <t>メザ</t>
    </rPh>
    <rPh sb="302" eb="304">
      <t>シセツ</t>
    </rPh>
    <rPh sb="304" eb="307">
      <t>リヨウリツ</t>
    </rPh>
    <rPh sb="313" eb="315">
      <t>セイビ</t>
    </rPh>
    <rPh sb="315" eb="318">
      <t>スイシンチュウ</t>
    </rPh>
    <rPh sb="326" eb="328">
      <t>コンゴ</t>
    </rPh>
    <rPh sb="328" eb="330">
      <t>ジョウショウ</t>
    </rPh>
    <rPh sb="334" eb="336">
      <t>ミコ</t>
    </rPh>
    <rPh sb="390" eb="392">
      <t>コンゴ</t>
    </rPh>
    <rPh sb="393" eb="398">
      <t>キョウヨウカイシゴ</t>
    </rPh>
    <rPh sb="399" eb="403">
      <t>ソウキセツゾク</t>
    </rPh>
    <rPh sb="404" eb="406">
      <t>スイシン</t>
    </rPh>
    <rPh sb="408" eb="412">
      <t>スイセンカリツ</t>
    </rPh>
    <rPh sb="413" eb="415">
      <t>コウジョウ</t>
    </rPh>
    <rPh sb="416" eb="417">
      <t>ハカ</t>
    </rPh>
    <rPh sb="418" eb="4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</si>
</sst>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36-46F3-9218-8E25830CC4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0.15</c:v>
                </c:pt>
                <c:pt idx="2">
                  <c:v>0.25</c:v>
                </c:pt>
                <c:pt idx="3">
                  <c:v>0.18</c:v>
                </c:pt>
                <c:pt idx="4">
                  <c:v>0.06</c:v>
                </c:pt>
              </c:numCache>
            </c:numRef>
          </c:val>
          <c:smooth val="0"/>
          <c:extLst>
            <c:ext xmlns:c16="http://schemas.microsoft.com/office/drawing/2014/chart" uri="{C3380CC4-5D6E-409C-BE32-E72D297353CC}">
              <c16:uniqueId val="{00000001-9336-46F3-9218-8E25830CC4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39.86</c:v>
                </c:pt>
                <c:pt idx="1">
                  <c:v>43.91</c:v>
                </c:pt>
                <c:pt idx="2">
                  <c:v>48.27</c:v>
                </c:pt>
                <c:pt idx="3">
                  <c:v>44.45</c:v>
                </c:pt>
                <c:pt idx="4">
                  <c:v>46.55</c:v>
                </c:pt>
              </c:numCache>
            </c:numRef>
          </c:val>
          <c:extLst>
            <c:ext xmlns:c16="http://schemas.microsoft.com/office/drawing/2014/chart" uri="{C3380CC4-5D6E-409C-BE32-E72D297353CC}">
              <c16:uniqueId val="{00000000-8E69-471C-8FB4-28021A36A7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40.75</c:v>
                </c:pt>
                <c:pt idx="1">
                  <c:v>42.4</c:v>
                </c:pt>
                <c:pt idx="2">
                  <c:v>45.44</c:v>
                </c:pt>
                <c:pt idx="3">
                  <c:v>47.28</c:v>
                </c:pt>
                <c:pt idx="4">
                  <c:v>44.83</c:v>
                </c:pt>
              </c:numCache>
            </c:numRef>
          </c:val>
          <c:smooth val="0"/>
          <c:extLst>
            <c:ext xmlns:c16="http://schemas.microsoft.com/office/drawing/2014/chart" uri="{C3380CC4-5D6E-409C-BE32-E72D297353CC}">
              <c16:uniqueId val="{00000001-8E69-471C-8FB4-28021A36A7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65.36</c:v>
                </c:pt>
                <c:pt idx="1">
                  <c:v>67.540000000000006</c:v>
                </c:pt>
                <c:pt idx="2">
                  <c:v>71.05</c:v>
                </c:pt>
                <c:pt idx="3">
                  <c:v>73.09</c:v>
                </c:pt>
                <c:pt idx="4">
                  <c:v>71.75</c:v>
                </c:pt>
              </c:numCache>
            </c:numRef>
          </c:val>
          <c:extLst>
            <c:ext xmlns:c16="http://schemas.microsoft.com/office/drawing/2014/chart" uri="{C3380CC4-5D6E-409C-BE32-E72D297353CC}">
              <c16:uniqueId val="{00000000-1BBD-4CFC-A3E5-A6FD02A7F5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64.97</c:v>
                </c:pt>
                <c:pt idx="1">
                  <c:v>65.77</c:v>
                </c:pt>
                <c:pt idx="2">
                  <c:v>65.97</c:v>
                </c:pt>
                <c:pt idx="3">
                  <c:v>64.7</c:v>
                </c:pt>
                <c:pt idx="4">
                  <c:v>60.57</c:v>
                </c:pt>
              </c:numCache>
            </c:numRef>
          </c:val>
          <c:smooth val="0"/>
          <c:extLst>
            <c:ext xmlns:c16="http://schemas.microsoft.com/office/drawing/2014/chart" uri="{C3380CC4-5D6E-409C-BE32-E72D297353CC}">
              <c16:uniqueId val="{00000001-1BBD-4CFC-A3E5-A6FD02A7F5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123.25</c:v>
                </c:pt>
                <c:pt idx="1">
                  <c:v>120.29</c:v>
                </c:pt>
                <c:pt idx="2">
                  <c:v>127.4</c:v>
                </c:pt>
                <c:pt idx="3">
                  <c:v>100.61</c:v>
                </c:pt>
                <c:pt idx="4">
                  <c:v>104.66</c:v>
                </c:pt>
              </c:numCache>
            </c:numRef>
          </c:val>
          <c:extLst>
            <c:ext xmlns:c16="http://schemas.microsoft.com/office/drawing/2014/chart" uri="{C3380CC4-5D6E-409C-BE32-E72D297353CC}">
              <c16:uniqueId val="{00000000-2CD2-4134-963D-6638F352D1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100.67</c:v>
                </c:pt>
                <c:pt idx="1">
                  <c:v>99.51</c:v>
                </c:pt>
                <c:pt idx="2">
                  <c:v>105.05</c:v>
                </c:pt>
                <c:pt idx="3">
                  <c:v>106.07</c:v>
                </c:pt>
                <c:pt idx="4">
                  <c:v>103.94</c:v>
                </c:pt>
              </c:numCache>
            </c:numRef>
          </c:val>
          <c:smooth val="0"/>
          <c:extLst>
            <c:ext xmlns:c16="http://schemas.microsoft.com/office/drawing/2014/chart" uri="{C3380CC4-5D6E-409C-BE32-E72D297353CC}">
              <c16:uniqueId val="{00000001-2CD2-4134-963D-6638F352D1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18.899999999999999</c:v>
                </c:pt>
                <c:pt idx="1">
                  <c:v>20.9</c:v>
                </c:pt>
                <c:pt idx="2">
                  <c:v>22.53</c:v>
                </c:pt>
                <c:pt idx="3">
                  <c:v>24.31</c:v>
                </c:pt>
                <c:pt idx="4">
                  <c:v>25.91</c:v>
                </c:pt>
              </c:numCache>
            </c:numRef>
          </c:val>
          <c:extLst>
            <c:ext xmlns:c16="http://schemas.microsoft.com/office/drawing/2014/chart" uri="{C3380CC4-5D6E-409C-BE32-E72D297353CC}">
              <c16:uniqueId val="{00000000-4C83-44E1-9F9E-A5E6A0489C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17.52</c:v>
                </c:pt>
                <c:pt idx="1">
                  <c:v>13.24</c:v>
                </c:pt>
                <c:pt idx="2">
                  <c:v>15.07</c:v>
                </c:pt>
                <c:pt idx="3">
                  <c:v>6.84</c:v>
                </c:pt>
                <c:pt idx="4">
                  <c:v>7.48</c:v>
                </c:pt>
              </c:numCache>
            </c:numRef>
          </c:val>
          <c:smooth val="0"/>
          <c:extLst>
            <c:ext xmlns:c16="http://schemas.microsoft.com/office/drawing/2014/chart" uri="{C3380CC4-5D6E-409C-BE32-E72D297353CC}">
              <c16:uniqueId val="{00000001-4C83-44E1-9F9E-A5E6A0489C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6-4D91-965D-9168ADB6E5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086-4D91-965D-9168ADB6E5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727.91</c:v>
                </c:pt>
                <c:pt idx="1">
                  <c:v>619.74</c:v>
                </c:pt>
                <c:pt idx="2">
                  <c:v>468.62</c:v>
                </c:pt>
                <c:pt idx="3">
                  <c:v>826.47</c:v>
                </c:pt>
                <c:pt idx="4">
                  <c:v>806.25</c:v>
                </c:pt>
              </c:numCache>
            </c:numRef>
          </c:val>
          <c:extLst>
            <c:ext xmlns:c16="http://schemas.microsoft.com/office/drawing/2014/chart" uri="{C3380CC4-5D6E-409C-BE32-E72D297353CC}">
              <c16:uniqueId val="{00000000-0E32-4C3D-BF75-8AB0256AED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370.35</c:v>
                </c:pt>
                <c:pt idx="1">
                  <c:v>325.77</c:v>
                </c:pt>
                <c:pt idx="2">
                  <c:v>100.62</c:v>
                </c:pt>
                <c:pt idx="3">
                  <c:v>60.98</c:v>
                </c:pt>
                <c:pt idx="4">
                  <c:v>43.16</c:v>
                </c:pt>
              </c:numCache>
            </c:numRef>
          </c:val>
          <c:smooth val="0"/>
          <c:extLst>
            <c:ext xmlns:c16="http://schemas.microsoft.com/office/drawing/2014/chart" uri="{C3380CC4-5D6E-409C-BE32-E72D297353CC}">
              <c16:uniqueId val="{00000001-0E32-4C3D-BF75-8AB0256AED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49.7</c:v>
                </c:pt>
                <c:pt idx="1">
                  <c:v>68.73</c:v>
                </c:pt>
                <c:pt idx="2">
                  <c:v>58.13</c:v>
                </c:pt>
                <c:pt idx="3">
                  <c:v>74.03</c:v>
                </c:pt>
                <c:pt idx="4">
                  <c:v>70.540000000000006</c:v>
                </c:pt>
              </c:numCache>
            </c:numRef>
          </c:val>
          <c:extLst>
            <c:ext xmlns:c16="http://schemas.microsoft.com/office/drawing/2014/chart" uri="{C3380CC4-5D6E-409C-BE32-E72D297353CC}">
              <c16:uniqueId val="{00000000-AC10-4B8F-AA49-83D63F62A7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63.8</c:v>
                </c:pt>
                <c:pt idx="1">
                  <c:v>61.72</c:v>
                </c:pt>
                <c:pt idx="2">
                  <c:v>64.069999999999993</c:v>
                </c:pt>
                <c:pt idx="3">
                  <c:v>62.46</c:v>
                </c:pt>
                <c:pt idx="4">
                  <c:v>52.04</c:v>
                </c:pt>
              </c:numCache>
            </c:numRef>
          </c:val>
          <c:smooth val="0"/>
          <c:extLst>
            <c:ext xmlns:c16="http://schemas.microsoft.com/office/drawing/2014/chart" uri="{C3380CC4-5D6E-409C-BE32-E72D297353CC}">
              <c16:uniqueId val="{00000001-AC10-4B8F-AA49-83D63F62A7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D5-471D-BB21-3EC15BD28F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1193.49</c:v>
                </c:pt>
                <c:pt idx="1">
                  <c:v>876.19</c:v>
                </c:pt>
                <c:pt idx="2">
                  <c:v>722.53</c:v>
                </c:pt>
                <c:pt idx="3">
                  <c:v>933.3</c:v>
                </c:pt>
                <c:pt idx="4">
                  <c:v>1575.64</c:v>
                </c:pt>
              </c:numCache>
            </c:numRef>
          </c:val>
          <c:smooth val="0"/>
          <c:extLst>
            <c:ext xmlns:c16="http://schemas.microsoft.com/office/drawing/2014/chart" uri="{C3380CC4-5D6E-409C-BE32-E72D297353CC}">
              <c16:uniqueId val="{00000001-F4D5-471D-BB21-3EC15BD28F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83.89</c:v>
                </c:pt>
                <c:pt idx="1">
                  <c:v>100</c:v>
                </c:pt>
                <c:pt idx="2">
                  <c:v>107.63</c:v>
                </c:pt>
                <c:pt idx="3">
                  <c:v>105.86</c:v>
                </c:pt>
                <c:pt idx="4">
                  <c:v>100.26</c:v>
                </c:pt>
              </c:numCache>
            </c:numRef>
          </c:val>
          <c:extLst>
            <c:ext xmlns:c16="http://schemas.microsoft.com/office/drawing/2014/chart" uri="{C3380CC4-5D6E-409C-BE32-E72D297353CC}">
              <c16:uniqueId val="{00000000-F7A7-478A-9721-012EBBCA18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65.569999999999993</c:v>
                </c:pt>
                <c:pt idx="1">
                  <c:v>75.7</c:v>
                </c:pt>
                <c:pt idx="2">
                  <c:v>74.61</c:v>
                </c:pt>
                <c:pt idx="3">
                  <c:v>77.510000000000005</c:v>
                </c:pt>
                <c:pt idx="4">
                  <c:v>73.209999999999994</c:v>
                </c:pt>
              </c:numCache>
            </c:numRef>
          </c:val>
          <c:smooth val="0"/>
          <c:extLst>
            <c:ext xmlns:c16="http://schemas.microsoft.com/office/drawing/2014/chart" uri="{C3380CC4-5D6E-409C-BE32-E72D297353CC}">
              <c16:uniqueId val="{00000001-F7A7-478A-9721-012EBBCA18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201.52</c:v>
                </c:pt>
                <c:pt idx="1">
                  <c:v>171.56</c:v>
                </c:pt>
                <c:pt idx="2">
                  <c:v>161.4</c:v>
                </c:pt>
                <c:pt idx="3">
                  <c:v>161.28</c:v>
                </c:pt>
                <c:pt idx="4">
                  <c:v>169.11</c:v>
                </c:pt>
              </c:numCache>
            </c:numRef>
          </c:val>
          <c:extLst>
            <c:ext xmlns:c16="http://schemas.microsoft.com/office/drawing/2014/chart" uri="{C3380CC4-5D6E-409C-BE32-E72D297353CC}">
              <c16:uniqueId val="{00000000-8A71-455C-ADD0-DECF840D8E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263.04000000000002</c:v>
                </c:pt>
                <c:pt idx="1">
                  <c:v>230.04</c:v>
                </c:pt>
                <c:pt idx="2">
                  <c:v>233.5</c:v>
                </c:pt>
                <c:pt idx="3">
                  <c:v>221.95</c:v>
                </c:pt>
                <c:pt idx="4">
                  <c:v>229.52</c:v>
                </c:pt>
              </c:numCache>
            </c:numRef>
          </c:val>
          <c:smooth val="0"/>
          <c:extLst>
            <c:ext xmlns:c16="http://schemas.microsoft.com/office/drawing/2014/chart" uri="{C3380CC4-5D6E-409C-BE32-E72D297353CC}">
              <c16:uniqueId val="{00000001-8A71-455C-ADD0-DECF840D8E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松浦市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Cc3</v>
      </c>
      <c r="X8" s="72"/>
      <c r="Y8" s="72"/>
      <c r="Z8" s="72"/>
      <c r="AA8" s="72"/>
      <c r="AB8" s="72"/>
      <c r="AC8" s="72"/>
      <c r="AD8" s="73" t="str">
        <f>データ!$M$6</f>
        <v>非設置</v>
      </c>
      <c r="AE8" s="73"/>
      <c r="AF8" s="73"/>
      <c r="AG8" s="73"/>
      <c r="AH8" s="73"/>
      <c r="AI8" s="73"/>
      <c r="AJ8" s="73"/>
      <c r="AK8" s="3"/>
      <c r="AL8" s="69">
        <f>データ!S6</f>
        <v>22137</v>
      </c>
      <c r="AM8" s="69"/>
      <c r="AN8" s="69"/>
      <c r="AO8" s="69"/>
      <c r="AP8" s="69"/>
      <c r="AQ8" s="69"/>
      <c r="AR8" s="69"/>
      <c r="AS8" s="69"/>
      <c r="AT8" s="68">
        <f>データ!T6</f>
        <v>130.55000000000001</v>
      </c>
      <c r="AU8" s="68"/>
      <c r="AV8" s="68"/>
      <c r="AW8" s="68"/>
      <c r="AX8" s="68"/>
      <c r="AY8" s="68"/>
      <c r="AZ8" s="68"/>
      <c r="BA8" s="68"/>
      <c r="BB8" s="68">
        <f>データ!U6</f>
        <v>169.57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53.02</v>
      </c>
      <c r="J10" s="68"/>
      <c r="K10" s="68"/>
      <c r="L10" s="68"/>
      <c r="M10" s="68"/>
      <c r="N10" s="68"/>
      <c r="O10" s="68"/>
      <c r="P10" s="68">
        <f>データ!P6</f>
        <v>23.4</v>
      </c>
      <c r="Q10" s="68"/>
      <c r="R10" s="68"/>
      <c r="S10" s="68"/>
      <c r="T10" s="68"/>
      <c r="U10" s="68"/>
      <c r="V10" s="68"/>
      <c r="W10" s="68">
        <f>データ!Q6</f>
        <v>98.28</v>
      </c>
      <c r="X10" s="68"/>
      <c r="Y10" s="68"/>
      <c r="Z10" s="68"/>
      <c r="AA10" s="68"/>
      <c r="AB10" s="68"/>
      <c r="AC10" s="68"/>
      <c r="AD10" s="69">
        <f>データ!R6</f>
        <v>3410</v>
      </c>
      <c r="AE10" s="69"/>
      <c r="AF10" s="69"/>
      <c r="AG10" s="69"/>
      <c r="AH10" s="69"/>
      <c r="AI10" s="69"/>
      <c r="AJ10" s="69"/>
      <c r="AK10" s="2"/>
      <c r="AL10" s="69">
        <f>データ!V6</f>
        <v>5130</v>
      </c>
      <c r="AM10" s="69"/>
      <c r="AN10" s="69"/>
      <c r="AO10" s="69"/>
      <c r="AP10" s="69"/>
      <c r="AQ10" s="69"/>
      <c r="AR10" s="69"/>
      <c r="AS10" s="69"/>
      <c r="AT10" s="68">
        <f>データ!W6</f>
        <v>1.96</v>
      </c>
      <c r="AU10" s="68"/>
      <c r="AV10" s="68"/>
      <c r="AW10" s="68"/>
      <c r="AX10" s="68"/>
      <c r="AY10" s="68"/>
      <c r="AZ10" s="68"/>
      <c r="BA10" s="68"/>
      <c r="BB10" s="68">
        <f>データ!X6</f>
        <v>2617.35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e6zEpvZCy008QkQCsm76Y+4FvTBwl2ZKhbA5INso5arKgSK7pmF9T7wIt6jBnLl6DkOVqGIrwMLMQGRLe0Ohvg==" saltValue="iXqc7gpwEstE1ySs5LE3P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422088</v>
      </c>
      <c r="D6" s="33">
        <f t="shared" si="3"/>
        <v>46</v>
      </c>
      <c r="E6" s="33">
        <f t="shared" si="3"/>
        <v>17</v>
      </c>
      <c r="F6" s="33">
        <f t="shared" si="3"/>
        <v>1</v>
      </c>
      <c r="G6" s="33">
        <f t="shared" si="3"/>
        <v>0</v>
      </c>
      <c r="H6" s="33" t="str">
        <f t="shared" si="3"/>
        <v>長崎県　松浦市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53.02</v>
      </c>
      <c r="P6" s="34">
        <f t="shared" si="3"/>
        <v>23.4</v>
      </c>
      <c r="Q6" s="34">
        <f t="shared" si="3"/>
        <v>98.28</v>
      </c>
      <c r="R6" s="34">
        <f t="shared" si="3"/>
        <v>3410</v>
      </c>
      <c r="S6" s="34">
        <f t="shared" si="3"/>
        <v>22137</v>
      </c>
      <c r="T6" s="34">
        <f t="shared" si="3"/>
        <v>130.55000000000001</v>
      </c>
      <c r="U6" s="34">
        <f t="shared" si="3"/>
        <v>169.57</v>
      </c>
      <c r="V6" s="34">
        <f t="shared" si="3"/>
        <v>5130</v>
      </c>
      <c r="W6" s="34">
        <f t="shared" si="3"/>
        <v>1.96</v>
      </c>
      <c r="X6" s="34">
        <f t="shared" si="3"/>
        <v>2617.35</v>
      </c>
      <c r="Y6" s="35">
        <f>IF(Y7="",NA(),Y7)</f>
        <v>123.25</v>
      </c>
      <c r="Z6" s="35">
        <f t="shared" ref="Z6:AH6" si="4">IF(Z7="",NA(),Z7)</f>
        <v>120.29</v>
      </c>
      <c r="AA6" s="35">
        <f t="shared" si="4"/>
        <v>127.4</v>
      </c>
      <c r="AB6" s="35">
        <f t="shared" si="4"/>
        <v>100.61</v>
      </c>
      <c r="AC6" s="35">
        <f t="shared" si="4"/>
        <v>104.66</v>
      </c>
      <c r="AD6" s="35">
        <f t="shared" si="4"/>
        <v>100.67</v>
      </c>
      <c r="AE6" s="35">
        <f t="shared" si="4"/>
        <v>99.51</v>
      </c>
      <c r="AF6" s="35">
        <f t="shared" si="4"/>
        <v>105.05</v>
      </c>
      <c r="AG6" s="35">
        <f t="shared" si="4"/>
        <v>106.07</v>
      </c>
      <c r="AH6" s="35">
        <f t="shared" si="4"/>
        <v>103.94</v>
      </c>
      <c r="AI6" s="34" t="str">
        <f>IF(AI7="","",IF(AI7="-","【-】","【"&amp;SUBSTITUTE(TEXT(AI7,"#,##0.00"),"-","△")&amp;"】"))</f>
        <v>【106.67】</v>
      </c>
      <c r="AJ6" s="35">
        <f>IF(AJ7="",NA(),AJ7)</f>
        <v>727.91</v>
      </c>
      <c r="AK6" s="35">
        <f t="shared" ref="AK6:AS6" si="5">IF(AK7="",NA(),AK7)</f>
        <v>619.74</v>
      </c>
      <c r="AL6" s="35">
        <f t="shared" si="5"/>
        <v>468.62</v>
      </c>
      <c r="AM6" s="35">
        <f t="shared" si="5"/>
        <v>826.47</v>
      </c>
      <c r="AN6" s="35">
        <f t="shared" si="5"/>
        <v>806.25</v>
      </c>
      <c r="AO6" s="35">
        <f t="shared" si="5"/>
        <v>370.35</v>
      </c>
      <c r="AP6" s="35">
        <f t="shared" si="5"/>
        <v>325.77</v>
      </c>
      <c r="AQ6" s="35">
        <f t="shared" si="5"/>
        <v>100.62</v>
      </c>
      <c r="AR6" s="35">
        <f t="shared" si="5"/>
        <v>60.98</v>
      </c>
      <c r="AS6" s="35">
        <f t="shared" si="5"/>
        <v>43.16</v>
      </c>
      <c r="AT6" s="34" t="str">
        <f>IF(AT7="","",IF(AT7="-","【-】","【"&amp;SUBSTITUTE(TEXT(AT7,"#,##0.00"),"-","△")&amp;"】"))</f>
        <v>【3.64】</v>
      </c>
      <c r="AU6" s="35">
        <f>IF(AU7="",NA(),AU7)</f>
        <v>49.7</v>
      </c>
      <c r="AV6" s="35">
        <f t="shared" ref="AV6:BD6" si="6">IF(AV7="",NA(),AV7)</f>
        <v>68.73</v>
      </c>
      <c r="AW6" s="35">
        <f t="shared" si="6"/>
        <v>58.13</v>
      </c>
      <c r="AX6" s="35">
        <f t="shared" si="6"/>
        <v>74.03</v>
      </c>
      <c r="AY6" s="35">
        <f t="shared" si="6"/>
        <v>70.540000000000006</v>
      </c>
      <c r="AZ6" s="35">
        <f t="shared" si="6"/>
        <v>63.8</v>
      </c>
      <c r="BA6" s="35">
        <f t="shared" si="6"/>
        <v>61.72</v>
      </c>
      <c r="BB6" s="35">
        <f t="shared" si="6"/>
        <v>64.069999999999993</v>
      </c>
      <c r="BC6" s="35">
        <f t="shared" si="6"/>
        <v>62.46</v>
      </c>
      <c r="BD6" s="35">
        <f t="shared" si="6"/>
        <v>52.04</v>
      </c>
      <c r="BE6" s="34" t="str">
        <f>IF(BE7="","",IF(BE7="-","【-】","【"&amp;SUBSTITUTE(TEXT(BE7,"#,##0.00"),"-","△")&amp;"】"))</f>
        <v>【67.52】</v>
      </c>
      <c r="BF6" s="34">
        <f>IF(BF7="",NA(),BF7)</f>
        <v>0</v>
      </c>
      <c r="BG6" s="34">
        <f t="shared" ref="BG6:BO6" si="7">IF(BG7="",NA(),BG7)</f>
        <v>0</v>
      </c>
      <c r="BH6" s="34">
        <f t="shared" si="7"/>
        <v>0</v>
      </c>
      <c r="BI6" s="34">
        <f t="shared" si="7"/>
        <v>0</v>
      </c>
      <c r="BJ6" s="34">
        <f t="shared" si="7"/>
        <v>0</v>
      </c>
      <c r="BK6" s="35">
        <f t="shared" si="7"/>
        <v>1193.49</v>
      </c>
      <c r="BL6" s="35">
        <f t="shared" si="7"/>
        <v>876.19</v>
      </c>
      <c r="BM6" s="35">
        <f t="shared" si="7"/>
        <v>722.53</v>
      </c>
      <c r="BN6" s="35">
        <f t="shared" si="7"/>
        <v>933.3</v>
      </c>
      <c r="BO6" s="35">
        <f t="shared" si="7"/>
        <v>1575.64</v>
      </c>
      <c r="BP6" s="34" t="str">
        <f>IF(BP7="","",IF(BP7="-","【-】","【"&amp;SUBSTITUTE(TEXT(BP7,"#,##0.00"),"-","△")&amp;"】"))</f>
        <v>【705.21】</v>
      </c>
      <c r="BQ6" s="35">
        <f>IF(BQ7="",NA(),BQ7)</f>
        <v>83.89</v>
      </c>
      <c r="BR6" s="35">
        <f t="shared" ref="BR6:BZ6" si="8">IF(BR7="",NA(),BR7)</f>
        <v>100</v>
      </c>
      <c r="BS6" s="35">
        <f t="shared" si="8"/>
        <v>107.63</v>
      </c>
      <c r="BT6" s="35">
        <f t="shared" si="8"/>
        <v>105.86</v>
      </c>
      <c r="BU6" s="35">
        <f t="shared" si="8"/>
        <v>100.26</v>
      </c>
      <c r="BV6" s="35">
        <f t="shared" si="8"/>
        <v>65.569999999999993</v>
      </c>
      <c r="BW6" s="35">
        <f t="shared" si="8"/>
        <v>75.7</v>
      </c>
      <c r="BX6" s="35">
        <f t="shared" si="8"/>
        <v>74.61</v>
      </c>
      <c r="BY6" s="35">
        <f t="shared" si="8"/>
        <v>77.510000000000005</v>
      </c>
      <c r="BZ6" s="35">
        <f t="shared" si="8"/>
        <v>73.209999999999994</v>
      </c>
      <c r="CA6" s="34" t="str">
        <f>IF(CA7="","",IF(CA7="-","【-】","【"&amp;SUBSTITUTE(TEXT(CA7,"#,##0.00"),"-","△")&amp;"】"))</f>
        <v>【98.96】</v>
      </c>
      <c r="CB6" s="35">
        <f>IF(CB7="",NA(),CB7)</f>
        <v>201.52</v>
      </c>
      <c r="CC6" s="35">
        <f t="shared" ref="CC6:CK6" si="9">IF(CC7="",NA(),CC7)</f>
        <v>171.56</v>
      </c>
      <c r="CD6" s="35">
        <f t="shared" si="9"/>
        <v>161.4</v>
      </c>
      <c r="CE6" s="35">
        <f t="shared" si="9"/>
        <v>161.28</v>
      </c>
      <c r="CF6" s="35">
        <f t="shared" si="9"/>
        <v>169.11</v>
      </c>
      <c r="CG6" s="35">
        <f t="shared" si="9"/>
        <v>263.04000000000002</v>
      </c>
      <c r="CH6" s="35">
        <f t="shared" si="9"/>
        <v>230.04</v>
      </c>
      <c r="CI6" s="35">
        <f t="shared" si="9"/>
        <v>233.5</v>
      </c>
      <c r="CJ6" s="35">
        <f t="shared" si="9"/>
        <v>221.95</v>
      </c>
      <c r="CK6" s="35">
        <f t="shared" si="9"/>
        <v>229.52</v>
      </c>
      <c r="CL6" s="34" t="str">
        <f>IF(CL7="","",IF(CL7="-","【-】","【"&amp;SUBSTITUTE(TEXT(CL7,"#,##0.00"),"-","△")&amp;"】"))</f>
        <v>【134.52】</v>
      </c>
      <c r="CM6" s="35">
        <f>IF(CM7="",NA(),CM7)</f>
        <v>39.86</v>
      </c>
      <c r="CN6" s="35">
        <f t="shared" ref="CN6:CV6" si="10">IF(CN7="",NA(),CN7)</f>
        <v>43.91</v>
      </c>
      <c r="CO6" s="35">
        <f t="shared" si="10"/>
        <v>48.27</v>
      </c>
      <c r="CP6" s="35">
        <f t="shared" si="10"/>
        <v>44.45</v>
      </c>
      <c r="CQ6" s="35">
        <f t="shared" si="10"/>
        <v>46.55</v>
      </c>
      <c r="CR6" s="35">
        <f t="shared" si="10"/>
        <v>40.75</v>
      </c>
      <c r="CS6" s="35">
        <f t="shared" si="10"/>
        <v>42.4</v>
      </c>
      <c r="CT6" s="35">
        <f t="shared" si="10"/>
        <v>45.44</v>
      </c>
      <c r="CU6" s="35">
        <f t="shared" si="10"/>
        <v>47.28</v>
      </c>
      <c r="CV6" s="35">
        <f t="shared" si="10"/>
        <v>44.83</v>
      </c>
      <c r="CW6" s="34" t="str">
        <f>IF(CW7="","",IF(CW7="-","【-】","【"&amp;SUBSTITUTE(TEXT(CW7,"#,##0.00"),"-","△")&amp;"】"))</f>
        <v>【59.57】</v>
      </c>
      <c r="CX6" s="35">
        <f>IF(CX7="",NA(),CX7)</f>
        <v>65.36</v>
      </c>
      <c r="CY6" s="35">
        <f t="shared" ref="CY6:DG6" si="11">IF(CY7="",NA(),CY7)</f>
        <v>67.540000000000006</v>
      </c>
      <c r="CZ6" s="35">
        <f t="shared" si="11"/>
        <v>71.05</v>
      </c>
      <c r="DA6" s="35">
        <f t="shared" si="11"/>
        <v>73.09</v>
      </c>
      <c r="DB6" s="35">
        <f t="shared" si="11"/>
        <v>71.75</v>
      </c>
      <c r="DC6" s="35">
        <f t="shared" si="11"/>
        <v>64.97</v>
      </c>
      <c r="DD6" s="35">
        <f t="shared" si="11"/>
        <v>65.77</v>
      </c>
      <c r="DE6" s="35">
        <f t="shared" si="11"/>
        <v>65.97</v>
      </c>
      <c r="DF6" s="35">
        <f t="shared" si="11"/>
        <v>64.7</v>
      </c>
      <c r="DG6" s="35">
        <f t="shared" si="11"/>
        <v>60.57</v>
      </c>
      <c r="DH6" s="34" t="str">
        <f>IF(DH7="","",IF(DH7="-","【-】","【"&amp;SUBSTITUTE(TEXT(DH7,"#,##0.00"),"-","△")&amp;"】"))</f>
        <v>【95.57】</v>
      </c>
      <c r="DI6" s="35">
        <f>IF(DI7="",NA(),DI7)</f>
        <v>18.899999999999999</v>
      </c>
      <c r="DJ6" s="35">
        <f t="shared" ref="DJ6:DR6" si="12">IF(DJ7="",NA(),DJ7)</f>
        <v>20.9</v>
      </c>
      <c r="DK6" s="35">
        <f t="shared" si="12"/>
        <v>22.53</v>
      </c>
      <c r="DL6" s="35">
        <f t="shared" si="12"/>
        <v>24.31</v>
      </c>
      <c r="DM6" s="35">
        <f t="shared" si="12"/>
        <v>25.91</v>
      </c>
      <c r="DN6" s="35">
        <f t="shared" si="12"/>
        <v>17.52</v>
      </c>
      <c r="DO6" s="35">
        <f t="shared" si="12"/>
        <v>13.24</v>
      </c>
      <c r="DP6" s="35">
        <f t="shared" si="12"/>
        <v>15.07</v>
      </c>
      <c r="DQ6" s="35">
        <f t="shared" si="12"/>
        <v>6.84</v>
      </c>
      <c r="DR6" s="35">
        <f t="shared" si="12"/>
        <v>7.48</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0.21</v>
      </c>
      <c r="EK6" s="35">
        <f t="shared" si="14"/>
        <v>0.15</v>
      </c>
      <c r="EL6" s="35">
        <f t="shared" si="14"/>
        <v>0.25</v>
      </c>
      <c r="EM6" s="35">
        <f t="shared" si="14"/>
        <v>0.18</v>
      </c>
      <c r="EN6" s="35">
        <f t="shared" si="14"/>
        <v>0.06</v>
      </c>
      <c r="EO6" s="34" t="str">
        <f>IF(EO7="","",IF(EO7="-","【-】","【"&amp;SUBSTITUTE(TEXT(EO7,"#,##0.00"),"-","△")&amp;"】"))</f>
        <v>【0.30】</v>
      </c>
    </row>
    <row r="7" spans="1:148" s="36" customFormat="1" x14ac:dyDescent="0.15">
      <c r="A7" s="28"/>
      <c r="B7" s="37">
        <v>2020</v>
      </c>
      <c r="C7" s="37">
        <v>422088</v>
      </c>
      <c r="D7" s="37">
        <v>46</v>
      </c>
      <c r="E7" s="37">
        <v>17</v>
      </c>
      <c r="F7" s="37">
        <v>1</v>
      </c>
      <c r="G7" s="37">
        <v>0</v>
      </c>
      <c r="H7" s="37" t="s">
        <v>96</v>
      </c>
      <c r="I7" s="37" t="s">
        <v>97</v>
      </c>
      <c r="J7" s="37" t="s">
        <v>98</v>
      </c>
      <c r="K7" s="37" t="s">
        <v>99</v>
      </c>
      <c r="L7" s="37" t="s">
        <v>100</v>
      </c>
      <c r="M7" s="37" t="s">
        <v>101</v>
      </c>
      <c r="N7" s="38" t="s">
        <v>102</v>
      </c>
      <c r="O7" s="38">
        <v>53.02</v>
      </c>
      <c r="P7" s="38">
        <v>23.4</v>
      </c>
      <c r="Q7" s="38">
        <v>98.28</v>
      </c>
      <c r="R7" s="38">
        <v>3410</v>
      </c>
      <c r="S7" s="38">
        <v>22137</v>
      </c>
      <c r="T7" s="38">
        <v>130.55000000000001</v>
      </c>
      <c r="U7" s="38">
        <v>169.57</v>
      </c>
      <c r="V7" s="38">
        <v>5130</v>
      </c>
      <c r="W7" s="38">
        <v>1.96</v>
      </c>
      <c r="X7" s="38">
        <v>2617.35</v>
      </c>
      <c r="Y7" s="38">
        <v>123.25</v>
      </c>
      <c r="Z7" s="38">
        <v>120.29</v>
      </c>
      <c r="AA7" s="38">
        <v>127.4</v>
      </c>
      <c r="AB7" s="38">
        <v>100.61</v>
      </c>
      <c r="AC7" s="38">
        <v>104.66</v>
      </c>
      <c r="AD7" s="38">
        <v>100.67</v>
      </c>
      <c r="AE7" s="38">
        <v>99.51</v>
      </c>
      <c r="AF7" s="38">
        <v>105.05</v>
      </c>
      <c r="AG7" s="38">
        <v>106.07</v>
      </c>
      <c r="AH7" s="38">
        <v>103.94</v>
      </c>
      <c r="AI7" s="38">
        <v>106.67</v>
      </c>
      <c r="AJ7" s="38">
        <v>727.91</v>
      </c>
      <c r="AK7" s="38">
        <v>619.74</v>
      </c>
      <c r="AL7" s="38">
        <v>468.62</v>
      </c>
      <c r="AM7" s="38">
        <v>826.47</v>
      </c>
      <c r="AN7" s="38">
        <v>806.25</v>
      </c>
      <c r="AO7" s="38">
        <v>370.35</v>
      </c>
      <c r="AP7" s="38">
        <v>325.77</v>
      </c>
      <c r="AQ7" s="38">
        <v>100.62</v>
      </c>
      <c r="AR7" s="38">
        <v>60.98</v>
      </c>
      <c r="AS7" s="38">
        <v>43.16</v>
      </c>
      <c r="AT7" s="38">
        <v>3.64</v>
      </c>
      <c r="AU7" s="38">
        <v>49.7</v>
      </c>
      <c r="AV7" s="38">
        <v>68.73</v>
      </c>
      <c r="AW7" s="38">
        <v>58.13</v>
      </c>
      <c r="AX7" s="38">
        <v>74.03</v>
      </c>
      <c r="AY7" s="38">
        <v>70.540000000000006</v>
      </c>
      <c r="AZ7" s="38">
        <v>63.8</v>
      </c>
      <c r="BA7" s="38">
        <v>61.72</v>
      </c>
      <c r="BB7" s="38">
        <v>64.069999999999993</v>
      </c>
      <c r="BC7" s="38">
        <v>62.46</v>
      </c>
      <c r="BD7" s="38">
        <v>52.04</v>
      </c>
      <c r="BE7" s="38">
        <v>67.52</v>
      </c>
      <c r="BF7" s="38">
        <v>0</v>
      </c>
      <c r="BG7" s="38">
        <v>0</v>
      </c>
      <c r="BH7" s="38">
        <v>0</v>
      </c>
      <c r="BI7" s="38">
        <v>0</v>
      </c>
      <c r="BJ7" s="38">
        <v>0</v>
      </c>
      <c r="BK7" s="38">
        <v>1193.49</v>
      </c>
      <c r="BL7" s="38">
        <v>876.19</v>
      </c>
      <c r="BM7" s="38">
        <v>722.53</v>
      </c>
      <c r="BN7" s="38">
        <v>933.3</v>
      </c>
      <c r="BO7" s="38">
        <v>1575.64</v>
      </c>
      <c r="BP7" s="38">
        <v>705.21</v>
      </c>
      <c r="BQ7" s="38">
        <v>83.89</v>
      </c>
      <c r="BR7" s="38">
        <v>100</v>
      </c>
      <c r="BS7" s="38">
        <v>107.63</v>
      </c>
      <c r="BT7" s="38">
        <v>105.86</v>
      </c>
      <c r="BU7" s="38">
        <v>100.26</v>
      </c>
      <c r="BV7" s="38">
        <v>65.569999999999993</v>
      </c>
      <c r="BW7" s="38">
        <v>75.7</v>
      </c>
      <c r="BX7" s="38">
        <v>74.61</v>
      </c>
      <c r="BY7" s="38">
        <v>77.510000000000005</v>
      </c>
      <c r="BZ7" s="38">
        <v>73.209999999999994</v>
      </c>
      <c r="CA7" s="38">
        <v>98.96</v>
      </c>
      <c r="CB7" s="38">
        <v>201.52</v>
      </c>
      <c r="CC7" s="38">
        <v>171.56</v>
      </c>
      <c r="CD7" s="38">
        <v>161.4</v>
      </c>
      <c r="CE7" s="38">
        <v>161.28</v>
      </c>
      <c r="CF7" s="38">
        <v>169.11</v>
      </c>
      <c r="CG7" s="38">
        <v>263.04000000000002</v>
      </c>
      <c r="CH7" s="38">
        <v>230.04</v>
      </c>
      <c r="CI7" s="38">
        <v>233.5</v>
      </c>
      <c r="CJ7" s="38">
        <v>221.95</v>
      </c>
      <c r="CK7" s="38">
        <v>229.52</v>
      </c>
      <c r="CL7" s="38">
        <v>134.52000000000001</v>
      </c>
      <c r="CM7" s="38">
        <v>39.86</v>
      </c>
      <c r="CN7" s="38">
        <v>43.91</v>
      </c>
      <c r="CO7" s="38">
        <v>48.27</v>
      </c>
      <c r="CP7" s="38">
        <v>44.45</v>
      </c>
      <c r="CQ7" s="38">
        <v>46.55</v>
      </c>
      <c r="CR7" s="38">
        <v>40.75</v>
      </c>
      <c r="CS7" s="38">
        <v>42.4</v>
      </c>
      <c r="CT7" s="38">
        <v>45.44</v>
      </c>
      <c r="CU7" s="38">
        <v>47.28</v>
      </c>
      <c r="CV7" s="38">
        <v>44.83</v>
      </c>
      <c r="CW7" s="38">
        <v>59.57</v>
      </c>
      <c r="CX7" s="38">
        <v>65.36</v>
      </c>
      <c r="CY7" s="38">
        <v>67.540000000000006</v>
      </c>
      <c r="CZ7" s="38">
        <v>71.05</v>
      </c>
      <c r="DA7" s="38">
        <v>73.09</v>
      </c>
      <c r="DB7" s="38">
        <v>71.75</v>
      </c>
      <c r="DC7" s="38">
        <v>64.97</v>
      </c>
      <c r="DD7" s="38">
        <v>65.77</v>
      </c>
      <c r="DE7" s="38">
        <v>65.97</v>
      </c>
      <c r="DF7" s="38">
        <v>64.7</v>
      </c>
      <c r="DG7" s="38">
        <v>60.57</v>
      </c>
      <c r="DH7" s="38">
        <v>95.57</v>
      </c>
      <c r="DI7" s="38">
        <v>18.899999999999999</v>
      </c>
      <c r="DJ7" s="38">
        <v>20.9</v>
      </c>
      <c r="DK7" s="38">
        <v>22.53</v>
      </c>
      <c r="DL7" s="38">
        <v>24.31</v>
      </c>
      <c r="DM7" s="38">
        <v>25.91</v>
      </c>
      <c r="DN7" s="38">
        <v>17.52</v>
      </c>
      <c r="DO7" s="38">
        <v>13.24</v>
      </c>
      <c r="DP7" s="38">
        <v>15.07</v>
      </c>
      <c r="DQ7" s="38">
        <v>6.84</v>
      </c>
      <c r="DR7" s="38">
        <v>7.48</v>
      </c>
      <c r="DS7" s="38">
        <v>36.520000000000003</v>
      </c>
      <c r="DT7" s="38">
        <v>0</v>
      </c>
      <c r="DU7" s="38">
        <v>0</v>
      </c>
      <c r="DV7" s="38">
        <v>0</v>
      </c>
      <c r="DW7" s="38">
        <v>0</v>
      </c>
      <c r="DX7" s="38">
        <v>0</v>
      </c>
      <c r="DY7" s="38">
        <v>0</v>
      </c>
      <c r="DZ7" s="38">
        <v>0</v>
      </c>
      <c r="EA7" s="38">
        <v>0</v>
      </c>
      <c r="EB7" s="38">
        <v>0</v>
      </c>
      <c r="EC7" s="38">
        <v>0</v>
      </c>
      <c r="ED7" s="38">
        <v>5.72</v>
      </c>
      <c r="EE7" s="38">
        <v>0</v>
      </c>
      <c r="EF7" s="38">
        <v>0</v>
      </c>
      <c r="EG7" s="38">
        <v>0</v>
      </c>
      <c r="EH7" s="38">
        <v>0</v>
      </c>
      <c r="EI7" s="38">
        <v>0</v>
      </c>
      <c r="EJ7" s="38">
        <v>0.21</v>
      </c>
      <c r="EK7" s="38">
        <v>0.15</v>
      </c>
      <c r="EL7" s="38">
        <v>0.25</v>
      </c>
      <c r="EM7" s="38">
        <v>0.18</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m1190341</cp:lastModifiedBy>
  <cp:lastPrinted>2022-01-17T02:48:40Z</cp:lastPrinted>
  <dcterms:created xsi:type="dcterms:W3CDTF">2021-12-03T07:19:11Z</dcterms:created>
  <dcterms:modified xsi:type="dcterms:W3CDTF">2022-01-17T02:48:49Z</dcterms:modified>
  <cp:category/>
</cp:coreProperties>
</file>