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4 下水業務田﨑\☆調査　照会☆\R3年度調査\20220112204641_公営企業に係る経営比較分析表（令和２年度決算）の分析等について\files\07 松浦市\下水道事業（法非適）\"/>
    </mc:Choice>
  </mc:AlternateContent>
  <workbookProtection workbookAlgorithmName="SHA-512" workbookHashValue="5Ua7/DAifVQbv7AQOb1KZpMJf0qaGS9IpUzehafm/wbLu6/9zjdtIMaN9BZn2TP4fqhEErco/OpDK3LgyEAIFA==" workbookSaltValue="i1x44eCp90J+hYMngUBup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<sst xmlns="http://schemas.openxmlformats.org/spreadsheetml/2006/main" count="236" uniqueCount="120">
  <si>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</si>
  <si>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</si>
  <si>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</si>
  <si>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</si>
  <si>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</si>
  <si>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</si>
  <si>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</si>
  <si>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</si>
  <si>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</si>
  <si>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</si>
  <si>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</si>
  <si>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</si>
  <si>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</si>
  <si>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</si>
  <si>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</si>
  <si>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</si>
  <si>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</si>
  <si>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</si>
  <si>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</si>
  <si>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</si>
  <si>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</si>
  <si>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</si>
  <si>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</si>
  <si>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</si>
  <si>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</si>
  <si>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</si>
  <si>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</si>
  <si>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</si>
  <si>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</si>
  <si>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</si>
  <si>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</si>
  <si>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</si>
  <si>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</si>
  <si>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</si>
  <si>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</si>
  <si>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</si>
  <si>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</si>
  <si>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</si>
  <si>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</si>
  <si>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</si>
  <si>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</si>
  <si>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</si>
  <si>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</si>
  <si>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</si>
  <si>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</si>
  <si>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</si>
  <si>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</si>
  <si>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</si>
  <si>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</si>
  <si>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</si>
  <si>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</si>
  <si>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</si>
  <si>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</si>
  <si>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</si>
  <si>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</si>
  <si>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</si>
  <si>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</si>
  <si>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</si>
  <si>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</si>
  <si>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</si>
  <si>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</si>
  <si>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</si>
  <si>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</si>
  <si>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</si>
  <si>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</si>
  <si>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</si>
  <si>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</si>
  <si>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</si>
  <si>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</si>
  <si>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</si>
  <si>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</si>
  <si>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</si>
  <si>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</si>
  <si>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</si>
  <si>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</si>
  <si>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</si>
  <si>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</si>
  <si>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</si>
  <si>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</si>
  <si>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</si>
  <si>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</si>
  <si>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</si>
  <si>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</si>
  <si>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</si>
  <si>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</si>
  <si>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</si>
  <si>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</si>
  <si>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</si>
  <si>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</si>
  <si>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</si>
  <si>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</si>
  <si>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</si>
  <si>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</si>
  <si>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</si>
  <si>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</si>
  <si>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</si>
  <si>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</si>
  <si>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松浦市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</si>
  <si>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</si>
  <si>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</si>
  <si>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</si>
  <si>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</si>
  <si>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</si>
  <si>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</si>
  <si>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</si>
  <si>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</si>
  <si>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</si>
  <si>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</si>
  <si>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</si>
  <si>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</si>
  <si>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</si>
  <si>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</si>
  <si>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</si>
  <si>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</si>
  <si>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</si>
  <si>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</si>
  <si>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</si>
  <si>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人口減少、高齢化が進み、使用料収入が減少することが予想されるが、更なる水洗化率の向上と維持管理費の節減に努めることが重要である。
　漁場の環境保全と漁業集落の生活環境を改善するための事業であるため、事業継続が必要であり、今後は、施設の機能診断結果と今後の人口の推移を踏まえ、将来の維持管理コストの縮減を図る必要がある。</t>
    <rPh sb="1" eb="3">
      <t>ジンコウ</t>
    </rPh>
    <rPh sb="3" eb="5">
      <t>ゲンショウ</t>
    </rPh>
    <rPh sb="6" eb="9">
      <t>コウレイカ</t>
    </rPh>
    <rPh sb="10" eb="11">
      <t>スス</t>
    </rPh>
    <rPh sb="13" eb="16">
      <t>シヨウリョウ</t>
    </rPh>
    <rPh sb="16" eb="18">
      <t>シュウニュウ</t>
    </rPh>
    <rPh sb="19" eb="21">
      <t>ゲンショウ</t>
    </rPh>
    <rPh sb="26" eb="28">
      <t>ヨソウ</t>
    </rPh>
    <rPh sb="33" eb="34">
      <t>サラ</t>
    </rPh>
    <rPh sb="36" eb="38">
      <t>スイセン</t>
    </rPh>
    <rPh sb="67" eb="69">
      <t>ギョジョウ</t>
    </rPh>
    <rPh sb="70" eb="74">
      <t>カンキョウホゼン</t>
    </rPh>
    <rPh sb="75" eb="79">
      <t>ギョギョウシュウラク</t>
    </rPh>
    <rPh sb="80" eb="84">
      <t>セイカツカンキョウ</t>
    </rPh>
    <rPh sb="85" eb="87">
      <t>カイゼン</t>
    </rPh>
    <rPh sb="92" eb="94">
      <t>ジギョウ</t>
    </rPh>
    <rPh sb="100" eb="102">
      <t>ジギョウ</t>
    </rPh>
    <rPh sb="102" eb="104">
      <t>ケイゾク</t>
    </rPh>
    <rPh sb="105" eb="107">
      <t>ヒツヨウ</t>
    </rPh>
    <rPh sb="111" eb="113">
      <t>コンゴ</t>
    </rPh>
    <rPh sb="138" eb="140">
      <t>ショウライ</t>
    </rPh>
    <rPh sb="141" eb="145">
      <t>イジカンリ</t>
    </rPh>
    <rPh sb="149" eb="151">
      <t>シュクゲン</t>
    </rPh>
    <rPh sb="152" eb="153">
      <t>ハカ</t>
    </rPh>
    <phoneticPr fontId="4"/>
  </si>
  <si>
    <t>　管渠については現時点で大規模な改修等の必要は生じていない。機械設備等については、令和元年度に施設の機能診断を行い、その診断結果に基づき、令和２年度より機器の更新を行っている。</t>
    <rPh sb="82" eb="83">
      <t>オコナ</t>
    </rPh>
    <phoneticPr fontId="4"/>
  </si>
  <si>
    <t xml:space="preserve">　本市の集落排水事業については小規模事業であるため、使用料収入のみでの経営は困難な状況にあり、一般会計からの繰出金に依存している。　
　⑤経費回収率、⑥汚水処理原価については、令和元年度は施設の機能診断を実施し、令和２年度からは診断結果に基づき、機器の更新等を行っており、経費回収率の減、汚水処理原価が増となっている。
　⑦施設利用率、類似団体と比較しても低い状況であり、人口減少によるものと考えられる。
　⑧水洗化率については、年々増加しているものの、類似団体と比較しても低い状況である。今後も更なる水洗化率の向上を図る必要がある。
</t>
    <rPh sb="106" eb="108">
      <t>レイワ</t>
    </rPh>
    <rPh sb="109" eb="110">
      <t>ネン</t>
    </rPh>
    <rPh sb="110" eb="111">
      <t>ド</t>
    </rPh>
    <rPh sb="114" eb="118">
      <t>シンダンケッカ</t>
    </rPh>
    <rPh sb="119" eb="120">
      <t>モト</t>
    </rPh>
    <rPh sb="123" eb="125">
      <t>キキ</t>
    </rPh>
    <rPh sb="126" eb="128">
      <t>コウシン</t>
    </rPh>
    <rPh sb="128" eb="129">
      <t>トウ</t>
    </rPh>
    <rPh sb="130" eb="131">
      <t>オコナ</t>
    </rPh>
    <rPh sb="168" eb="172">
      <t>ルイジダンタイ</t>
    </rPh>
    <rPh sb="173" eb="175">
      <t>ヒカク</t>
    </rPh>
    <rPh sb="186" eb="190">
      <t>ジンコウゲンショウ</t>
    </rPh>
    <rPh sb="196" eb="197">
      <t>カンガ</t>
    </rPh>
    <rPh sb="205" eb="209">
      <t>スイセンカリツ</t>
    </rPh>
    <rPh sb="215" eb="217">
      <t>ネンネン</t>
    </rPh>
    <rPh sb="217" eb="219">
      <t>ゾウカ</t>
    </rPh>
    <rPh sb="227" eb="231">
      <t>ルイジダンタイ</t>
    </rPh>
    <rPh sb="232" eb="234">
      <t>ヒカク</t>
    </rPh>
    <rPh sb="237" eb="238">
      <t>ヒク</t>
    </rPh>
    <rPh sb="239" eb="241">
      <t>ジョウキョウ</t>
    </rPh>
    <rPh sb="245" eb="247">
      <t>コンゴ</t>
    </rPh>
    <rPh sb="248" eb="249">
      <t>サラ</t>
    </rPh>
    <rPh sb="251" eb="255">
      <t>スイセンカリツ</t>
    </rPh>
    <rPh sb="256" eb="258">
      <t>コウジョウ</t>
    </rPh>
    <rPh sb="259" eb="260">
      <t>ハカ</t>
    </rPh>
    <rPh sb="261" eb="26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</si>
</sst>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AF-475A-8E14-B4F90819600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0.09</c:v>
                </c:pt>
                <c:pt idx="2">
                  <c:v>0.02</c:v>
                </c:pt>
                <c:pt idx="3">
                  <c:v>0.01</c:v>
                </c:pt>
                <c:pt idx="4">
                  <c:v>1.6</c:v>
                </c:pt>
              </c:numCache>
            </c:numRef>
          </c:val>
          <c:smooth val="0"/>
          <c:extLst>
            <c:ext xmlns:c16="http://schemas.microsoft.com/office/drawing/2014/chart" uri="{C3380CC4-5D6E-409C-BE32-E72D297353CC}">
              <c16:uniqueId val="{00000001-CDAF-475A-8E14-B4F90819600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18.53</c:v>
                </c:pt>
                <c:pt idx="1">
                  <c:v>18.43</c:v>
                </c:pt>
                <c:pt idx="2">
                  <c:v>18.32</c:v>
                </c:pt>
                <c:pt idx="3">
                  <c:v>17.079999999999998</c:v>
                </c:pt>
                <c:pt idx="4">
                  <c:v>16.77</c:v>
                </c:pt>
              </c:numCache>
            </c:numRef>
          </c:val>
          <c:extLst>
            <c:ext xmlns:c16="http://schemas.microsoft.com/office/drawing/2014/chart" uri="{C3380CC4-5D6E-409C-BE32-E72D297353CC}">
              <c16:uniqueId val="{00000000-1A16-47EB-AB93-B731DC932DA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33.729999999999997</c:v>
                </c:pt>
                <c:pt idx="1">
                  <c:v>33.21</c:v>
                </c:pt>
                <c:pt idx="2">
                  <c:v>32.229999999999997</c:v>
                </c:pt>
                <c:pt idx="3">
                  <c:v>32.479999999999997</c:v>
                </c:pt>
                <c:pt idx="4">
                  <c:v>30.19</c:v>
                </c:pt>
              </c:numCache>
            </c:numRef>
          </c:val>
          <c:smooth val="0"/>
          <c:extLst>
            <c:ext xmlns:c16="http://schemas.microsoft.com/office/drawing/2014/chart" uri="{C3380CC4-5D6E-409C-BE32-E72D297353CC}">
              <c16:uniqueId val="{00000001-1A16-47EB-AB93-B731DC932DA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64.78</c:v>
                </c:pt>
                <c:pt idx="1">
                  <c:v>67.900000000000006</c:v>
                </c:pt>
                <c:pt idx="2">
                  <c:v>70.38</c:v>
                </c:pt>
                <c:pt idx="3">
                  <c:v>70.569999999999993</c:v>
                </c:pt>
                <c:pt idx="4">
                  <c:v>75.12</c:v>
                </c:pt>
              </c:numCache>
            </c:numRef>
          </c:val>
          <c:extLst>
            <c:ext xmlns:c16="http://schemas.microsoft.com/office/drawing/2014/chart" uri="{C3380CC4-5D6E-409C-BE32-E72D297353CC}">
              <c16:uniqueId val="{00000000-81A5-455B-8A4B-395EA3C6948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79.989999999999995</c:v>
                </c:pt>
                <c:pt idx="1">
                  <c:v>79.98</c:v>
                </c:pt>
                <c:pt idx="2">
                  <c:v>80.8</c:v>
                </c:pt>
                <c:pt idx="3">
                  <c:v>79.2</c:v>
                </c:pt>
                <c:pt idx="4">
                  <c:v>79.09</c:v>
                </c:pt>
              </c:numCache>
            </c:numRef>
          </c:val>
          <c:smooth val="0"/>
          <c:extLst>
            <c:ext xmlns:c16="http://schemas.microsoft.com/office/drawing/2014/chart" uri="{C3380CC4-5D6E-409C-BE32-E72D297353CC}">
              <c16:uniqueId val="{00000001-81A5-455B-8A4B-395EA3C6948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79.680000000000007</c:v>
                </c:pt>
                <c:pt idx="1">
                  <c:v>95.09</c:v>
                </c:pt>
                <c:pt idx="2">
                  <c:v>95.16</c:v>
                </c:pt>
                <c:pt idx="3">
                  <c:v>93.88</c:v>
                </c:pt>
                <c:pt idx="4">
                  <c:v>96.3</c:v>
                </c:pt>
              </c:numCache>
            </c:numRef>
          </c:val>
          <c:extLst>
            <c:ext xmlns:c16="http://schemas.microsoft.com/office/drawing/2014/chart" uri="{C3380CC4-5D6E-409C-BE32-E72D297353CC}">
              <c16:uniqueId val="{00000000-6F86-447D-BEBA-E3AD712B16A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86-447D-BEBA-E3AD712B16A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90-4272-A8EA-C62EDDFB2DE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90-4272-A8EA-C62EDDFB2DE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EC-4259-9E96-D24A0A19F70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EC-4259-9E96-D24A0A19F70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B2-4AC6-8583-D69E67A8282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B2-4AC6-8583-D69E67A8282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BB-4CC6-87C6-A79CD474C4A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BB-4CC6-87C6-A79CD474C4A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D1-4D88-B7F2-C03FFDE0E77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1063.93</c:v>
                </c:pt>
                <c:pt idx="1">
                  <c:v>1060.8599999999999</c:v>
                </c:pt>
                <c:pt idx="2">
                  <c:v>1006.65</c:v>
                </c:pt>
                <c:pt idx="3">
                  <c:v>998.42</c:v>
                </c:pt>
                <c:pt idx="4">
                  <c:v>1095.52</c:v>
                </c:pt>
              </c:numCache>
            </c:numRef>
          </c:val>
          <c:smooth val="0"/>
          <c:extLst>
            <c:ext xmlns:c16="http://schemas.microsoft.com/office/drawing/2014/chart" uri="{C3380CC4-5D6E-409C-BE32-E72D297353CC}">
              <c16:uniqueId val="{00000001-4DD1-4D88-B7F2-C03FFDE0E77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50.92</c:v>
                </c:pt>
                <c:pt idx="1">
                  <c:v>42.03</c:v>
                </c:pt>
                <c:pt idx="2">
                  <c:v>45.18</c:v>
                </c:pt>
                <c:pt idx="3">
                  <c:v>24.71</c:v>
                </c:pt>
                <c:pt idx="4">
                  <c:v>28.74</c:v>
                </c:pt>
              </c:numCache>
            </c:numRef>
          </c:val>
          <c:extLst>
            <c:ext xmlns:c16="http://schemas.microsoft.com/office/drawing/2014/chart" uri="{C3380CC4-5D6E-409C-BE32-E72D297353CC}">
              <c16:uniqueId val="{00000000-83E2-4335-8FFD-AB4E7DF63B3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46.26</c:v>
                </c:pt>
                <c:pt idx="1">
                  <c:v>45.81</c:v>
                </c:pt>
                <c:pt idx="2">
                  <c:v>43.43</c:v>
                </c:pt>
                <c:pt idx="3">
                  <c:v>41.41</c:v>
                </c:pt>
                <c:pt idx="4">
                  <c:v>39.64</c:v>
                </c:pt>
              </c:numCache>
            </c:numRef>
          </c:val>
          <c:smooth val="0"/>
          <c:extLst>
            <c:ext xmlns:c16="http://schemas.microsoft.com/office/drawing/2014/chart" uri="{C3380CC4-5D6E-409C-BE32-E72D297353CC}">
              <c16:uniqueId val="{00000001-83E2-4335-8FFD-AB4E7DF63B3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395.87</c:v>
                </c:pt>
                <c:pt idx="1">
                  <c:v>478.57</c:v>
                </c:pt>
                <c:pt idx="2">
                  <c:v>444.98</c:v>
                </c:pt>
                <c:pt idx="3">
                  <c:v>826.01</c:v>
                </c:pt>
                <c:pt idx="4">
                  <c:v>716.53</c:v>
                </c:pt>
              </c:numCache>
            </c:numRef>
          </c:val>
          <c:extLst>
            <c:ext xmlns:c16="http://schemas.microsoft.com/office/drawing/2014/chart" uri="{C3380CC4-5D6E-409C-BE32-E72D297353CC}">
              <c16:uniqueId val="{00000000-F1FC-48A8-8842-F9F3D2A74A3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376.4</c:v>
                </c:pt>
                <c:pt idx="1">
                  <c:v>383.92</c:v>
                </c:pt>
                <c:pt idx="2">
                  <c:v>400.44</c:v>
                </c:pt>
                <c:pt idx="3">
                  <c:v>417.56</c:v>
                </c:pt>
                <c:pt idx="4">
                  <c:v>449.72</c:v>
                </c:pt>
              </c:numCache>
            </c:numRef>
          </c:val>
          <c:smooth val="0"/>
          <c:extLst>
            <c:ext xmlns:c16="http://schemas.microsoft.com/office/drawing/2014/chart" uri="{C3380CC4-5D6E-409C-BE32-E72D297353CC}">
              <c16:uniqueId val="{00000001-F1FC-48A8-8842-F9F3D2A74A3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D1"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松浦市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22137</v>
      </c>
      <c r="AM8" s="51"/>
      <c r="AN8" s="51"/>
      <c r="AO8" s="51"/>
      <c r="AP8" s="51"/>
      <c r="AQ8" s="51"/>
      <c r="AR8" s="51"/>
      <c r="AS8" s="51"/>
      <c r="AT8" s="46">
        <f>データ!T6</f>
        <v>130.55000000000001</v>
      </c>
      <c r="AU8" s="46"/>
      <c r="AV8" s="46"/>
      <c r="AW8" s="46"/>
      <c r="AX8" s="46"/>
      <c r="AY8" s="46"/>
      <c r="AZ8" s="46"/>
      <c r="BA8" s="46"/>
      <c r="BB8" s="46">
        <f>データ!U6</f>
        <v>169.57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5.72</v>
      </c>
      <c r="Q10" s="46"/>
      <c r="R10" s="46"/>
      <c r="S10" s="46"/>
      <c r="T10" s="46"/>
      <c r="U10" s="46"/>
      <c r="V10" s="46"/>
      <c r="W10" s="46">
        <f>データ!Q6</f>
        <v>107.9</v>
      </c>
      <c r="X10" s="46"/>
      <c r="Y10" s="46"/>
      <c r="Z10" s="46"/>
      <c r="AA10" s="46"/>
      <c r="AB10" s="46"/>
      <c r="AC10" s="46"/>
      <c r="AD10" s="51">
        <f>データ!R6</f>
        <v>4150</v>
      </c>
      <c r="AE10" s="51"/>
      <c r="AF10" s="51"/>
      <c r="AG10" s="51"/>
      <c r="AH10" s="51"/>
      <c r="AI10" s="51"/>
      <c r="AJ10" s="51"/>
      <c r="AK10" s="2"/>
      <c r="AL10" s="51">
        <f>データ!V6</f>
        <v>1254</v>
      </c>
      <c r="AM10" s="51"/>
      <c r="AN10" s="51"/>
      <c r="AO10" s="51"/>
      <c r="AP10" s="51"/>
      <c r="AQ10" s="51"/>
      <c r="AR10" s="51"/>
      <c r="AS10" s="51"/>
      <c r="AT10" s="46">
        <f>データ!W6</f>
        <v>0.85</v>
      </c>
      <c r="AU10" s="46"/>
      <c r="AV10" s="46"/>
      <c r="AW10" s="46"/>
      <c r="AX10" s="46"/>
      <c r="AY10" s="46"/>
      <c r="AZ10" s="46"/>
      <c r="BA10" s="46"/>
      <c r="BB10" s="46">
        <f>データ!X6</f>
        <v>1475.29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【1,042.34】</v>
      </c>
      <c r="I86" s="26" t="str">
        <f>データ!CA6</f>
        <v>【42.60】</v>
      </c>
      <c r="J86" s="26" t="str">
        <f>データ!CL6</f>
        <v>【410.22】</v>
      </c>
      <c r="K86" s="26" t="str">
        <f>データ!CW6</f>
        <v>【32.98】</v>
      </c>
      <c r="L86" s="26" t="str">
        <f>データ!DH6</f>
        <v>【80.45】</v>
      </c>
      <c r="M86" s="26" t="s">
        <v>43</v>
      </c>
      <c r="N86" s="26" t="s">
        <v>43</v>
      </c>
      <c r="O86" s="26" t="str">
        <f>データ!EO6</f>
        <v>【1.09】</v>
      </c>
    </row>
  </sheetData>
  <sheetProtection algorithmName="SHA-512" hashValue="dEeTSSDL2nv63L29z8YsrsoxCGpcIa3H5TbRYCXlyNl9qUjWYF48Q0Ocs2BrD39axpsFplrqJMx2i1qKUVn5xA==" saltValue="xxAt/ZfXoqUi9sDWSPiXe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422088</v>
      </c>
      <c r="D6" s="33">
        <f t="shared" si="3"/>
        <v>47</v>
      </c>
      <c r="E6" s="33">
        <f t="shared" si="3"/>
        <v>17</v>
      </c>
      <c r="F6" s="33">
        <f t="shared" si="3"/>
        <v>6</v>
      </c>
      <c r="G6" s="33">
        <f t="shared" si="3"/>
        <v>0</v>
      </c>
      <c r="H6" s="33" t="str">
        <f t="shared" si="3"/>
        <v>長崎県　松浦市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5.72</v>
      </c>
      <c r="Q6" s="34">
        <f t="shared" si="3"/>
        <v>107.9</v>
      </c>
      <c r="R6" s="34">
        <f t="shared" si="3"/>
        <v>4150</v>
      </c>
      <c r="S6" s="34">
        <f t="shared" si="3"/>
        <v>22137</v>
      </c>
      <c r="T6" s="34">
        <f t="shared" si="3"/>
        <v>130.55000000000001</v>
      </c>
      <c r="U6" s="34">
        <f t="shared" si="3"/>
        <v>169.57</v>
      </c>
      <c r="V6" s="34">
        <f t="shared" si="3"/>
        <v>1254</v>
      </c>
      <c r="W6" s="34">
        <f t="shared" si="3"/>
        <v>0.85</v>
      </c>
      <c r="X6" s="34">
        <f t="shared" si="3"/>
        <v>1475.29</v>
      </c>
      <c r="Y6" s="35">
        <f>IF(Y7="",NA(),Y7)</f>
        <v>79.680000000000007</v>
      </c>
      <c r="Z6" s="35">
        <f t="shared" ref="Z6:AH6" si="4">IF(Z7="",NA(),Z7)</f>
        <v>95.09</v>
      </c>
      <c r="AA6" s="35">
        <f t="shared" si="4"/>
        <v>95.16</v>
      </c>
      <c r="AB6" s="35">
        <f t="shared" si="4"/>
        <v>93.88</v>
      </c>
      <c r="AC6" s="35">
        <f t="shared" si="4"/>
        <v>96.3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1063.93</v>
      </c>
      <c r="BL6" s="35">
        <f t="shared" si="7"/>
        <v>1060.8599999999999</v>
      </c>
      <c r="BM6" s="35">
        <f t="shared" si="7"/>
        <v>1006.65</v>
      </c>
      <c r="BN6" s="35">
        <f t="shared" si="7"/>
        <v>998.42</v>
      </c>
      <c r="BO6" s="35">
        <f t="shared" si="7"/>
        <v>1095.52</v>
      </c>
      <c r="BP6" s="34" t="str">
        <f>IF(BP7="","",IF(BP7="-","【-】","【"&amp;SUBSTITUTE(TEXT(BP7,"#,##0.00"),"-","△")&amp;"】"))</f>
        <v>【1,042.34】</v>
      </c>
      <c r="BQ6" s="35">
        <f>IF(BQ7="",NA(),BQ7)</f>
        <v>50.92</v>
      </c>
      <c r="BR6" s="35">
        <f t="shared" ref="BR6:BZ6" si="8">IF(BR7="",NA(),BR7)</f>
        <v>42.03</v>
      </c>
      <c r="BS6" s="35">
        <f t="shared" si="8"/>
        <v>45.18</v>
      </c>
      <c r="BT6" s="35">
        <f t="shared" si="8"/>
        <v>24.71</v>
      </c>
      <c r="BU6" s="35">
        <f t="shared" si="8"/>
        <v>28.74</v>
      </c>
      <c r="BV6" s="35">
        <f t="shared" si="8"/>
        <v>46.26</v>
      </c>
      <c r="BW6" s="35">
        <f t="shared" si="8"/>
        <v>45.81</v>
      </c>
      <c r="BX6" s="35">
        <f t="shared" si="8"/>
        <v>43.43</v>
      </c>
      <c r="BY6" s="35">
        <f t="shared" si="8"/>
        <v>41.41</v>
      </c>
      <c r="BZ6" s="35">
        <f t="shared" si="8"/>
        <v>39.64</v>
      </c>
      <c r="CA6" s="34" t="str">
        <f>IF(CA7="","",IF(CA7="-","【-】","【"&amp;SUBSTITUTE(TEXT(CA7,"#,##0.00"),"-","△")&amp;"】"))</f>
        <v>【42.60】</v>
      </c>
      <c r="CB6" s="35">
        <f>IF(CB7="",NA(),CB7)</f>
        <v>395.87</v>
      </c>
      <c r="CC6" s="35">
        <f t="shared" ref="CC6:CK6" si="9">IF(CC7="",NA(),CC7)</f>
        <v>478.57</v>
      </c>
      <c r="CD6" s="35">
        <f t="shared" si="9"/>
        <v>444.98</v>
      </c>
      <c r="CE6" s="35">
        <f t="shared" si="9"/>
        <v>826.01</v>
      </c>
      <c r="CF6" s="35">
        <f t="shared" si="9"/>
        <v>716.53</v>
      </c>
      <c r="CG6" s="35">
        <f t="shared" si="9"/>
        <v>376.4</v>
      </c>
      <c r="CH6" s="35">
        <f t="shared" si="9"/>
        <v>383.92</v>
      </c>
      <c r="CI6" s="35">
        <f t="shared" si="9"/>
        <v>400.44</v>
      </c>
      <c r="CJ6" s="35">
        <f t="shared" si="9"/>
        <v>417.56</v>
      </c>
      <c r="CK6" s="35">
        <f t="shared" si="9"/>
        <v>449.72</v>
      </c>
      <c r="CL6" s="34" t="str">
        <f>IF(CL7="","",IF(CL7="-","【-】","【"&amp;SUBSTITUTE(TEXT(CL7,"#,##0.00"),"-","△")&amp;"】"))</f>
        <v>【410.22】</v>
      </c>
      <c r="CM6" s="35">
        <f>IF(CM7="",NA(),CM7)</f>
        <v>18.53</v>
      </c>
      <c r="CN6" s="35">
        <f t="shared" ref="CN6:CV6" si="10">IF(CN7="",NA(),CN7)</f>
        <v>18.43</v>
      </c>
      <c r="CO6" s="35">
        <f t="shared" si="10"/>
        <v>18.32</v>
      </c>
      <c r="CP6" s="35">
        <f t="shared" si="10"/>
        <v>17.079999999999998</v>
      </c>
      <c r="CQ6" s="35">
        <f t="shared" si="10"/>
        <v>16.77</v>
      </c>
      <c r="CR6" s="35">
        <f t="shared" si="10"/>
        <v>33.729999999999997</v>
      </c>
      <c r="CS6" s="35">
        <f t="shared" si="10"/>
        <v>33.21</v>
      </c>
      <c r="CT6" s="35">
        <f t="shared" si="10"/>
        <v>32.229999999999997</v>
      </c>
      <c r="CU6" s="35">
        <f t="shared" si="10"/>
        <v>32.479999999999997</v>
      </c>
      <c r="CV6" s="35">
        <f t="shared" si="10"/>
        <v>30.19</v>
      </c>
      <c r="CW6" s="34" t="str">
        <f>IF(CW7="","",IF(CW7="-","【-】","【"&amp;SUBSTITUTE(TEXT(CW7,"#,##0.00"),"-","△")&amp;"】"))</f>
        <v>【32.98】</v>
      </c>
      <c r="CX6" s="35">
        <f>IF(CX7="",NA(),CX7)</f>
        <v>64.78</v>
      </c>
      <c r="CY6" s="35">
        <f t="shared" ref="CY6:DG6" si="11">IF(CY7="",NA(),CY7)</f>
        <v>67.900000000000006</v>
      </c>
      <c r="CZ6" s="35">
        <f t="shared" si="11"/>
        <v>70.38</v>
      </c>
      <c r="DA6" s="35">
        <f t="shared" si="11"/>
        <v>70.569999999999993</v>
      </c>
      <c r="DB6" s="35">
        <f t="shared" si="11"/>
        <v>75.12</v>
      </c>
      <c r="DC6" s="35">
        <f t="shared" si="11"/>
        <v>79.989999999999995</v>
      </c>
      <c r="DD6" s="35">
        <f t="shared" si="11"/>
        <v>79.98</v>
      </c>
      <c r="DE6" s="35">
        <f t="shared" si="11"/>
        <v>80.8</v>
      </c>
      <c r="DF6" s="35">
        <f t="shared" si="11"/>
        <v>79.2</v>
      </c>
      <c r="DG6" s="35">
        <f t="shared" si="11"/>
        <v>79.09</v>
      </c>
      <c r="DH6" s="34" t="str">
        <f>IF(DH7="","",IF(DH7="-","【-】","【"&amp;SUBSTITUTE(TEXT(DH7,"#,##0.00"),"-","△")&amp;"】"))</f>
        <v>【80.45】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0.09</v>
      </c>
      <c r="EL6" s="35">
        <f t="shared" si="14"/>
        <v>0.02</v>
      </c>
      <c r="EM6" s="35">
        <f t="shared" si="14"/>
        <v>0.01</v>
      </c>
      <c r="EN6" s="35">
        <f t="shared" si="14"/>
        <v>1.6</v>
      </c>
      <c r="EO6" s="34" t="str">
        <f>IF(EO7="","",IF(EO7="-","【-】","【"&amp;SUBSTITUTE(TEXT(EO7,"#,##0.00"),"-","△")&amp;"】"))</f>
        <v>【1.09】</v>
      </c>
    </row>
    <row r="7" spans="1:145" s="36" customFormat="1" x14ac:dyDescent="0.15">
      <c r="A7" s="28"/>
      <c r="B7" s="37">
        <v>2020</v>
      </c>
      <c r="C7" s="37">
        <v>422088</v>
      </c>
      <c r="D7" s="37">
        <v>47</v>
      </c>
      <c r="E7" s="37">
        <v>17</v>
      </c>
      <c r="F7" s="37">
        <v>6</v>
      </c>
      <c r="G7" s="37">
        <v>0</v>
      </c>
      <c r="H7" s="37" t="s">
        <v>97</v>
      </c>
      <c r="I7" s="37" t="s">
        <v>98</v>
      </c>
      <c r="J7" s="37" t="s">
        <v>99</v>
      </c>
      <c r="K7" s="37" t="s">
        <v>100</v>
      </c>
      <c r="L7" s="37" t="s">
        <v>101</v>
      </c>
      <c r="M7" s="37" t="s">
        <v>102</v>
      </c>
      <c r="N7" s="38" t="s">
        <v>103</v>
      </c>
      <c r="O7" s="38" t="s">
        <v>104</v>
      </c>
      <c r="P7" s="38">
        <v>5.72</v>
      </c>
      <c r="Q7" s="38">
        <v>107.9</v>
      </c>
      <c r="R7" s="38">
        <v>4150</v>
      </c>
      <c r="S7" s="38">
        <v>22137</v>
      </c>
      <c r="T7" s="38">
        <v>130.55000000000001</v>
      </c>
      <c r="U7" s="38">
        <v>169.57</v>
      </c>
      <c r="V7" s="38">
        <v>1254</v>
      </c>
      <c r="W7" s="38">
        <v>0.85</v>
      </c>
      <c r="X7" s="38">
        <v>1475.29</v>
      </c>
      <c r="Y7" s="38">
        <v>79.680000000000007</v>
      </c>
      <c r="Z7" s="38">
        <v>95.09</v>
      </c>
      <c r="AA7" s="38">
        <v>95.16</v>
      </c>
      <c r="AB7" s="38">
        <v>93.88</v>
      </c>
      <c r="AC7" s="38">
        <v>96.3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1063.93</v>
      </c>
      <c r="BL7" s="38">
        <v>1060.8599999999999</v>
      </c>
      <c r="BM7" s="38">
        <v>1006.65</v>
      </c>
      <c r="BN7" s="38">
        <v>998.42</v>
      </c>
      <c r="BO7" s="38">
        <v>1095.52</v>
      </c>
      <c r="BP7" s="38">
        <v>1042.3399999999999</v>
      </c>
      <c r="BQ7" s="38">
        <v>50.92</v>
      </c>
      <c r="BR7" s="38">
        <v>42.03</v>
      </c>
      <c r="BS7" s="38">
        <v>45.18</v>
      </c>
      <c r="BT7" s="38">
        <v>24.71</v>
      </c>
      <c r="BU7" s="38">
        <v>28.74</v>
      </c>
      <c r="BV7" s="38">
        <v>46.26</v>
      </c>
      <c r="BW7" s="38">
        <v>45.81</v>
      </c>
      <c r="BX7" s="38">
        <v>43.43</v>
      </c>
      <c r="BY7" s="38">
        <v>41.41</v>
      </c>
      <c r="BZ7" s="38">
        <v>39.64</v>
      </c>
      <c r="CA7" s="38">
        <v>42.6</v>
      </c>
      <c r="CB7" s="38">
        <v>395.87</v>
      </c>
      <c r="CC7" s="38">
        <v>478.57</v>
      </c>
      <c r="CD7" s="38">
        <v>444.98</v>
      </c>
      <c r="CE7" s="38">
        <v>826.01</v>
      </c>
      <c r="CF7" s="38">
        <v>716.53</v>
      </c>
      <c r="CG7" s="38">
        <v>376.4</v>
      </c>
      <c r="CH7" s="38">
        <v>383.92</v>
      </c>
      <c r="CI7" s="38">
        <v>400.44</v>
      </c>
      <c r="CJ7" s="38">
        <v>417.56</v>
      </c>
      <c r="CK7" s="38">
        <v>449.72</v>
      </c>
      <c r="CL7" s="38">
        <v>410.22</v>
      </c>
      <c r="CM7" s="38">
        <v>18.53</v>
      </c>
      <c r="CN7" s="38">
        <v>18.43</v>
      </c>
      <c r="CO7" s="38">
        <v>18.32</v>
      </c>
      <c r="CP7" s="38">
        <v>17.079999999999998</v>
      </c>
      <c r="CQ7" s="38">
        <v>16.77</v>
      </c>
      <c r="CR7" s="38">
        <v>33.729999999999997</v>
      </c>
      <c r="CS7" s="38">
        <v>33.21</v>
      </c>
      <c r="CT7" s="38">
        <v>32.229999999999997</v>
      </c>
      <c r="CU7" s="38">
        <v>32.479999999999997</v>
      </c>
      <c r="CV7" s="38">
        <v>30.19</v>
      </c>
      <c r="CW7" s="38">
        <v>32.979999999999997</v>
      </c>
      <c r="CX7" s="38">
        <v>64.78</v>
      </c>
      <c r="CY7" s="38">
        <v>67.900000000000006</v>
      </c>
      <c r="CZ7" s="38">
        <v>70.38</v>
      </c>
      <c r="DA7" s="38">
        <v>70.569999999999993</v>
      </c>
      <c r="DB7" s="38">
        <v>75.12</v>
      </c>
      <c r="DC7" s="38">
        <v>79.989999999999995</v>
      </c>
      <c r="DD7" s="38">
        <v>79.98</v>
      </c>
      <c r="DE7" s="38">
        <v>80.8</v>
      </c>
      <c r="DF7" s="38">
        <v>79.2</v>
      </c>
      <c r="DG7" s="38">
        <v>79.09</v>
      </c>
      <c r="DH7" s="38">
        <v>80.45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0.09</v>
      </c>
      <c r="EL7" s="38">
        <v>0.02</v>
      </c>
      <c r="EM7" s="38">
        <v>0.01</v>
      </c>
      <c r="EN7" s="38">
        <v>1.6</v>
      </c>
      <c r="EO7" s="38">
        <v>1.0900000000000001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m1190341</cp:lastModifiedBy>
  <cp:lastPrinted>2022-01-17T02:54:19Z</cp:lastPrinted>
  <dcterms:created xsi:type="dcterms:W3CDTF">2021-12-03T08:06:18Z</dcterms:created>
  <dcterms:modified xsi:type="dcterms:W3CDTF">2022-01-17T02:59:43Z</dcterms:modified>
  <cp:category/>
</cp:coreProperties>
</file>