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04_市町→県\09 壱岐市　〇\"/>
    </mc:Choice>
  </mc:AlternateContent>
  <xr:revisionPtr revIDLastSave="0" documentId="13_ncr:1_{057F2877-D770-4803-B7EF-30C4C87D0B33}" xr6:coauthVersionLast="46" xr6:coauthVersionMax="46" xr10:uidLastSave="{00000000-0000-0000-0000-000000000000}"/>
  <workbookProtection workbookAlgorithmName="SHA-512" workbookHashValue="wXBzWbRzsbwIWJ+bYptFmjKf/Odcfidu+LuHzKezPIC2/LbhO+PQrjzryZIGH6/gs3pSNvnjbrPLAF3b/jt5cg==" workbookSaltValue="QfTmj3QOXDe8BdBcfxVWl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H86" i="4"/>
  <c r="E86" i="4"/>
  <c r="AT10" i="4"/>
  <c r="AD10" i="4"/>
  <c r="P10" i="4"/>
  <c r="I10" i="4"/>
  <c r="B10" i="4"/>
  <c r="AT8"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<sst xmlns="http://schemas.openxmlformats.org/spreadsheetml/2006/main" count="236" uniqueCount="120">
  <si>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</si>
  <si>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</si>
  <si>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</si>
  <si>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</si>
  <si>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</si>
  <si>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</si>
  <si>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</si>
  <si>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</si>
  <si>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</si>
  <si>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</si>
  <si>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</si>
  <si>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</si>
  <si>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</si>
  <si>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</si>
  <si>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</si>
  <si>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</si>
  <si>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</si>
  <si>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</si>
  <si>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</si>
  <si>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</si>
  <si>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</si>
  <si>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</si>
  <si>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</si>
  <si>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</si>
  <si>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</si>
  <si>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</si>
  <si>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</si>
  <si>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</si>
  <si>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</si>
  <si>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</si>
  <si>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</si>
  <si>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</si>
  <si>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</si>
  <si>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</si>
  <si>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</si>
  <si>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</si>
  <si>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</si>
  <si>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</si>
  <si>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</si>
  <si>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</si>
  <si>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</si>
  <si>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</si>
  <si>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</si>
  <si>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</si>
  <si>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</si>
  <si>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</si>
  <si>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</si>
  <si>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</si>
  <si>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</si>
  <si>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</si>
  <si>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</si>
  <si>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</si>
  <si>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</si>
  <si>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</si>
  <si>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</si>
  <si>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</si>
  <si>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</si>
  <si>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</si>
  <si>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</si>
  <si>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</si>
  <si>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</si>
  <si>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</si>
  <si>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</si>
  <si>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</si>
  <si>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</si>
  <si>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</si>
  <si>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</si>
  <si>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</si>
  <si>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</si>
  <si>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</si>
  <si>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</si>
  <si>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</si>
  <si>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</si>
  <si>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</si>
  <si>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</si>
  <si>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</si>
  <si>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</si>
  <si>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</si>
  <si>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</si>
  <si>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</si>
  <si>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</si>
  <si>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</si>
  <si>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</si>
  <si>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</si>
  <si>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</si>
  <si>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</si>
  <si>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</si>
  <si>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</si>
  <si>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</si>
  <si>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</si>
  <si>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</si>
  <si>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</si>
  <si>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</si>
  <si>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</si>
  <si>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</si>
  <si>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</si>
  <si>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</si>
  <si>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</si>
  <si>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</si>
  <si>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</si>
  <si>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</si>
  <si>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</si>
  <si>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</si>
  <si>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</si>
  <si>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</si>
  <si>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</si>
  <si>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</si>
  <si>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</si>
  <si>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</si>
  <si>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</si>
  <si>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</si>
  <si>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</si>
  <si>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</si>
  <si>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</si>
  <si>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</si>
  <si>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</si>
  <si>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</si>
  <si>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当市では、２つの処理区(北部処理区、中央処理区)で公共下水道事業を実施している。事業着手年度が平成７年であるため、比較的新しい状況である。</t>
    <rPh sb="41" eb="43">
      <t>ジギョウ</t>
    </rPh>
    <rPh sb="43" eb="45">
      <t>チャクシュ</t>
    </rPh>
    <rPh sb="45" eb="47">
      <t>ネンド</t>
    </rPh>
    <rPh sb="48" eb="50">
      <t>ヘイセイ</t>
    </rPh>
    <rPh sb="51" eb="52">
      <t>ネン</t>
    </rPh>
    <rPh sb="58" eb="61">
      <t>ヒカクテキ</t>
    </rPh>
    <rPh sb="61" eb="62">
      <t>アタラ</t>
    </rPh>
    <rPh sb="64" eb="66">
      <t>ジョウキョウ</t>
    </rPh>
    <phoneticPr fontId="4"/>
  </si>
  <si>
    <t>　当市の課題は接続率が低いことに起因する使用料の収入の少なさである。使用料収入の確保に努めるため加入推進を強化し、加入者増に努めることが重要である。また、長期的な課題としては、将来の管渠更新を見据え、定期的な点検等により、適切に維持管理を行うことで、トータルコストの削減に努めることが重要である。一方で、今後想定される人口減少社会に鑑み、維持管理計画等の見直し(予算の平準化)を検討する必要がある。</t>
    <rPh sb="1" eb="3">
      <t>トウシ</t>
    </rPh>
    <rPh sb="4" eb="6">
      <t>カダイ</t>
    </rPh>
    <rPh sb="7" eb="9">
      <t>セツゾク</t>
    </rPh>
    <rPh sb="9" eb="10">
      <t>リツ</t>
    </rPh>
    <rPh sb="11" eb="12">
      <t>ヒク</t>
    </rPh>
    <rPh sb="16" eb="18">
      <t>キイン</t>
    </rPh>
    <rPh sb="20" eb="23">
      <t>シヨウリョウ</t>
    </rPh>
    <rPh sb="24" eb="26">
      <t>シュウニュウ</t>
    </rPh>
    <rPh sb="27" eb="28">
      <t>スク</t>
    </rPh>
    <rPh sb="34" eb="37">
      <t>シヨウリョウ</t>
    </rPh>
    <rPh sb="37" eb="39">
      <t>シュウニュウ</t>
    </rPh>
    <rPh sb="40" eb="42">
      <t>カクホ</t>
    </rPh>
    <rPh sb="43" eb="44">
      <t>ツト</t>
    </rPh>
    <rPh sb="48" eb="50">
      <t>カニュウ</t>
    </rPh>
    <rPh sb="50" eb="52">
      <t>スイシン</t>
    </rPh>
    <rPh sb="53" eb="55">
      <t>キョウカ</t>
    </rPh>
    <rPh sb="57" eb="59">
      <t>カニュウ</t>
    </rPh>
    <rPh sb="59" eb="60">
      <t>シャ</t>
    </rPh>
    <rPh sb="60" eb="61">
      <t>ゾウ</t>
    </rPh>
    <rPh sb="62" eb="63">
      <t>ツト</t>
    </rPh>
    <rPh sb="68" eb="70">
      <t>ジュウヨウ</t>
    </rPh>
    <rPh sb="77" eb="79">
      <t>チョウキ</t>
    </rPh>
    <rPh sb="79" eb="80">
      <t>テキ</t>
    </rPh>
    <rPh sb="81" eb="83">
      <t>カダイ</t>
    </rPh>
    <rPh sb="88" eb="90">
      <t>ショウライ</t>
    </rPh>
    <rPh sb="91" eb="93">
      <t>カンキョ</t>
    </rPh>
    <rPh sb="93" eb="95">
      <t>コウシン</t>
    </rPh>
    <rPh sb="96" eb="98">
      <t>ミス</t>
    </rPh>
    <rPh sb="100" eb="103">
      <t>テイキテキ</t>
    </rPh>
    <rPh sb="104" eb="106">
      <t>テンケン</t>
    </rPh>
    <rPh sb="106" eb="107">
      <t>トウ</t>
    </rPh>
    <rPh sb="111" eb="113">
      <t>テキセツ</t>
    </rPh>
    <rPh sb="114" eb="116">
      <t>イジ</t>
    </rPh>
    <rPh sb="116" eb="118">
      <t>カンリ</t>
    </rPh>
    <rPh sb="119" eb="120">
      <t>オコナ</t>
    </rPh>
    <rPh sb="133" eb="135">
      <t>サクゲン</t>
    </rPh>
    <rPh sb="136" eb="137">
      <t>ツト</t>
    </rPh>
    <rPh sb="142" eb="144">
      <t>ジュウヨウ</t>
    </rPh>
    <rPh sb="148" eb="150">
      <t>イッポウ</t>
    </rPh>
    <rPh sb="152" eb="154">
      <t>コンゴ</t>
    </rPh>
    <rPh sb="154" eb="156">
      <t>ソウテイ</t>
    </rPh>
    <rPh sb="159" eb="161">
      <t>ジンコウ</t>
    </rPh>
    <rPh sb="161" eb="163">
      <t>ゲンショウ</t>
    </rPh>
    <rPh sb="163" eb="165">
      <t>シャカイ</t>
    </rPh>
    <rPh sb="166" eb="167">
      <t>カンガ</t>
    </rPh>
    <rPh sb="169" eb="171">
      <t>イジ</t>
    </rPh>
    <rPh sb="171" eb="173">
      <t>カンリ</t>
    </rPh>
    <rPh sb="173" eb="175">
      <t>ケイカク</t>
    </rPh>
    <rPh sb="175" eb="176">
      <t>トウ</t>
    </rPh>
    <rPh sb="177" eb="179">
      <t>ミナオ</t>
    </rPh>
    <rPh sb="181" eb="183">
      <t>ヨサン</t>
    </rPh>
    <rPh sb="184" eb="187">
      <t>ヘイジュンカ</t>
    </rPh>
    <rPh sb="189" eb="191">
      <t>ケントウ</t>
    </rPh>
    <rPh sb="193" eb="195">
      <t>ヒツヨウ</t>
    </rPh>
    <phoneticPr fontId="4"/>
  </si>
  <si>
    <t>　当市では、２つの処理区(北部処理区、中央処理区)で公共下水道事業を実施している。①収益的収支率及び⑤経費回収率は１００％未満である。収入の半数以上を一般会計繰入金が占めており、一般会計繰入金に依存している状況であるため使用料収入の確保が必要である。当市においては令和２年度に公共下水道の整備が完了したため、今後、公共下水道への加入者増加に努めることで使用料収入を増やすことが必要である。
⑥汚水処理原価を下げるために今後も経営の効率化に努めることで、使用料収入を増やすことが必要である。
⑦施設利用率は前年に対し増加傾向にあるが、その要因として、加入推進、接続率の向上による有収水量の増加であると考えられる。今後は水洗化率についてもさらなる向上を図る。</t>
    <rPh sb="1" eb="3">
      <t>トウシ</t>
    </rPh>
    <rPh sb="9" eb="11">
      <t>ショリ</t>
    </rPh>
    <rPh sb="11" eb="12">
      <t>ク</t>
    </rPh>
    <rPh sb="13" eb="15">
      <t>ホクブ</t>
    </rPh>
    <rPh sb="15" eb="17">
      <t>ショリ</t>
    </rPh>
    <rPh sb="17" eb="18">
      <t>ク</t>
    </rPh>
    <rPh sb="19" eb="21">
      <t>チュウオウ</t>
    </rPh>
    <rPh sb="21" eb="23">
      <t>ショリ</t>
    </rPh>
    <rPh sb="23" eb="24">
      <t>ク</t>
    </rPh>
    <rPh sb="26" eb="28">
      <t>コウキョウ</t>
    </rPh>
    <rPh sb="28" eb="31">
      <t>ゲスイドウ</t>
    </rPh>
    <rPh sb="31" eb="33">
      <t>ジギョウ</t>
    </rPh>
    <rPh sb="34" eb="36">
      <t>ジッシ</t>
    </rPh>
    <rPh sb="42" eb="44">
      <t>シュウエキ</t>
    </rPh>
    <rPh sb="44" eb="45">
      <t>テキ</t>
    </rPh>
    <rPh sb="45" eb="48">
      <t>シュウシリツ</t>
    </rPh>
    <rPh sb="48" eb="49">
      <t>オヨ</t>
    </rPh>
    <rPh sb="51" eb="53">
      <t>ケイヒ</t>
    </rPh>
    <rPh sb="53" eb="56">
      <t>カイシュウリツ</t>
    </rPh>
    <rPh sb="61" eb="63">
      <t>ミマン</t>
    </rPh>
    <rPh sb="67" eb="69">
      <t>シュウニュウ</t>
    </rPh>
    <rPh sb="70" eb="72">
      <t>ハンスウ</t>
    </rPh>
    <rPh sb="72" eb="74">
      <t>イジョウ</t>
    </rPh>
    <rPh sb="75" eb="77">
      <t>イッパン</t>
    </rPh>
    <rPh sb="77" eb="79">
      <t>カイケイ</t>
    </rPh>
    <rPh sb="79" eb="82">
      <t>クリイレキン</t>
    </rPh>
    <rPh sb="83" eb="84">
      <t>シ</t>
    </rPh>
    <rPh sb="89" eb="91">
      <t>イッパン</t>
    </rPh>
    <rPh sb="91" eb="93">
      <t>カイケイ</t>
    </rPh>
    <rPh sb="93" eb="96">
      <t>クリイレキン</t>
    </rPh>
    <rPh sb="97" eb="99">
      <t>イゾン</t>
    </rPh>
    <rPh sb="103" eb="105">
      <t>ジョウキョウ</t>
    </rPh>
    <rPh sb="110" eb="113">
      <t>シヨウリョウ</t>
    </rPh>
    <rPh sb="113" eb="115">
      <t>シュウニュウ</t>
    </rPh>
    <rPh sb="116" eb="118">
      <t>カクホ</t>
    </rPh>
    <rPh sb="119" eb="121">
      <t>ヒツヨウ</t>
    </rPh>
    <rPh sb="125" eb="127">
      <t>トウシ</t>
    </rPh>
    <rPh sb="132" eb="134">
      <t>レイワ</t>
    </rPh>
    <rPh sb="135" eb="137">
      <t>ネンド</t>
    </rPh>
    <rPh sb="138" eb="140">
      <t>コウキョウ</t>
    </rPh>
    <rPh sb="140" eb="143">
      <t>ゲスイドウ</t>
    </rPh>
    <rPh sb="144" eb="146">
      <t>セイビ</t>
    </rPh>
    <rPh sb="147" eb="149">
      <t>カンリョウ</t>
    </rPh>
    <rPh sb="154" eb="156">
      <t>コンゴ</t>
    </rPh>
    <rPh sb="157" eb="159">
      <t>コウキョウ</t>
    </rPh>
    <rPh sb="159" eb="162">
      <t>ゲスイドウ</t>
    </rPh>
    <rPh sb="164" eb="167">
      <t>カニュウシャ</t>
    </rPh>
    <rPh sb="167" eb="169">
      <t>ゾウカ</t>
    </rPh>
    <rPh sb="170" eb="171">
      <t>ツト</t>
    </rPh>
    <rPh sb="176" eb="179">
      <t>シヨウリョウ</t>
    </rPh>
    <rPh sb="179" eb="181">
      <t>シュウニュウ</t>
    </rPh>
    <rPh sb="182" eb="183">
      <t>フ</t>
    </rPh>
    <rPh sb="188" eb="190">
      <t>ヒツヨウ</t>
    </rPh>
    <rPh sb="196" eb="198">
      <t>オスイ</t>
    </rPh>
    <rPh sb="198" eb="200">
      <t>ショリ</t>
    </rPh>
    <rPh sb="200" eb="202">
      <t>ゲンカ</t>
    </rPh>
    <rPh sb="203" eb="204">
      <t>サ</t>
    </rPh>
    <rPh sb="209" eb="211">
      <t>コンゴ</t>
    </rPh>
    <rPh sb="212" eb="214">
      <t>ケイエイ</t>
    </rPh>
    <rPh sb="215" eb="218">
      <t>コウリツカ</t>
    </rPh>
    <rPh sb="219" eb="220">
      <t>ツト</t>
    </rPh>
    <rPh sb="226" eb="229">
      <t>シヨウリョウ</t>
    </rPh>
    <rPh sb="229" eb="231">
      <t>シュウニュウ</t>
    </rPh>
    <rPh sb="232" eb="233">
      <t>フ</t>
    </rPh>
    <rPh sb="238" eb="240">
      <t>ヒツヨウ</t>
    </rPh>
    <rPh sb="246" eb="248">
      <t>シセツ</t>
    </rPh>
    <rPh sb="248" eb="251">
      <t>リヨウリツ</t>
    </rPh>
    <rPh sb="252" eb="254">
      <t>ゼンネン</t>
    </rPh>
    <rPh sb="255" eb="256">
      <t>タイ</t>
    </rPh>
    <rPh sb="257" eb="259">
      <t>ゾウカ</t>
    </rPh>
    <rPh sb="259" eb="261">
      <t>ケイコウ</t>
    </rPh>
    <rPh sb="268" eb="270">
      <t>ヨウイン</t>
    </rPh>
    <rPh sb="274" eb="276">
      <t>カニュウ</t>
    </rPh>
    <rPh sb="276" eb="278">
      <t>スイシン</t>
    </rPh>
    <rPh sb="279" eb="281">
      <t>セツゾク</t>
    </rPh>
    <rPh sb="281" eb="282">
      <t>リツ</t>
    </rPh>
    <rPh sb="283" eb="285">
      <t>コウジョウ</t>
    </rPh>
    <rPh sb="288" eb="289">
      <t>ア</t>
    </rPh>
    <rPh sb="289" eb="290">
      <t>オサ</t>
    </rPh>
    <rPh sb="290" eb="292">
      <t>スイリョウ</t>
    </rPh>
    <rPh sb="293" eb="295">
      <t>ゾウカ</t>
    </rPh>
    <rPh sb="299" eb="300">
      <t>カンガ</t>
    </rPh>
    <rPh sb="305" eb="307">
      <t>コンゴ</t>
    </rPh>
    <rPh sb="308" eb="310">
      <t>スイセン</t>
    </rPh>
    <rPh sb="310" eb="311">
      <t>カ</t>
    </rPh>
    <rPh sb="311" eb="312">
      <t>リツ</t>
    </rPh>
    <rPh sb="321" eb="323">
      <t>コウジョウ</t>
    </rPh>
    <rPh sb="324" eb="32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</si>
</sst>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7A-45DB-9ED6-7F8F2059134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0.13</c:v>
                </c:pt>
                <c:pt idx="2">
                  <c:v>0.12</c:v>
                </c:pt>
                <c:pt idx="3">
                  <c:v>0.1</c:v>
                </c:pt>
                <c:pt idx="4">
                  <c:v>0.32</c:v>
                </c:pt>
              </c:numCache>
            </c:numRef>
          </c:val>
          <c:smooth val="0"/>
          <c:extLst>
            <c:ext xmlns:c16="http://schemas.microsoft.com/office/drawing/2014/chart" uri="{C3380CC4-5D6E-409C-BE32-E72D297353CC}">
              <c16:uniqueId val="{00000001-2B7A-45DB-9ED6-7F8F2059134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38.479999999999997</c:v>
                </c:pt>
                <c:pt idx="1">
                  <c:v>38.54</c:v>
                </c:pt>
                <c:pt idx="2">
                  <c:v>39.450000000000003</c:v>
                </c:pt>
                <c:pt idx="3">
                  <c:v>26.59</c:v>
                </c:pt>
                <c:pt idx="4">
                  <c:v>27.93</c:v>
                </c:pt>
              </c:numCache>
            </c:numRef>
          </c:val>
          <c:extLst>
            <c:ext xmlns:c16="http://schemas.microsoft.com/office/drawing/2014/chart" uri="{C3380CC4-5D6E-409C-BE32-E72D297353CC}">
              <c16:uniqueId val="{00000000-C616-456E-98A5-5205B3DD711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49.25</c:v>
                </c:pt>
                <c:pt idx="1">
                  <c:v>50.24</c:v>
                </c:pt>
                <c:pt idx="2">
                  <c:v>49.68</c:v>
                </c:pt>
                <c:pt idx="3">
                  <c:v>49.27</c:v>
                </c:pt>
                <c:pt idx="4">
                  <c:v>49.47</c:v>
                </c:pt>
              </c:numCache>
            </c:numRef>
          </c:val>
          <c:smooth val="0"/>
          <c:extLst>
            <c:ext xmlns:c16="http://schemas.microsoft.com/office/drawing/2014/chart" uri="{C3380CC4-5D6E-409C-BE32-E72D297353CC}">
              <c16:uniqueId val="{00000001-C616-456E-98A5-5205B3DD711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56.12</c:v>
                </c:pt>
                <c:pt idx="1">
                  <c:v>58.52</c:v>
                </c:pt>
                <c:pt idx="2">
                  <c:v>53.95</c:v>
                </c:pt>
                <c:pt idx="3">
                  <c:v>53.86</c:v>
                </c:pt>
                <c:pt idx="4">
                  <c:v>56.25</c:v>
                </c:pt>
              </c:numCache>
            </c:numRef>
          </c:val>
          <c:extLst>
            <c:ext xmlns:c16="http://schemas.microsoft.com/office/drawing/2014/chart" uri="{C3380CC4-5D6E-409C-BE32-E72D297353CC}">
              <c16:uniqueId val="{00000000-E2A3-4562-A0C2-E8CC374F779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84.17</c:v>
                </c:pt>
                <c:pt idx="2">
                  <c:v>83.35</c:v>
                </c:pt>
                <c:pt idx="3">
                  <c:v>83.16</c:v>
                </c:pt>
                <c:pt idx="4">
                  <c:v>82.06</c:v>
                </c:pt>
              </c:numCache>
            </c:numRef>
          </c:val>
          <c:smooth val="0"/>
          <c:extLst>
            <c:ext xmlns:c16="http://schemas.microsoft.com/office/drawing/2014/chart" uri="{C3380CC4-5D6E-409C-BE32-E72D297353CC}">
              <c16:uniqueId val="{00000001-E2A3-4562-A0C2-E8CC374F779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96.4</c:v>
                </c:pt>
                <c:pt idx="1">
                  <c:v>92.19</c:v>
                </c:pt>
                <c:pt idx="2">
                  <c:v>93.38</c:v>
                </c:pt>
                <c:pt idx="3">
                  <c:v>90.51</c:v>
                </c:pt>
                <c:pt idx="4">
                  <c:v>92.65</c:v>
                </c:pt>
              </c:numCache>
            </c:numRef>
          </c:val>
          <c:extLst>
            <c:ext xmlns:c16="http://schemas.microsoft.com/office/drawing/2014/chart" uri="{C3380CC4-5D6E-409C-BE32-E72D297353CC}">
              <c16:uniqueId val="{00000000-448E-485C-87C0-698D5877145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8E-485C-87C0-698D5877145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76-45D4-BE1F-6B27E67E767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76-45D4-BE1F-6B27E67E767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91-48F4-A3D5-EA132A52F2A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91-48F4-A3D5-EA132A52F2A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BE-4EA8-B074-D33F0E744DC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BE-4EA8-B074-D33F0E744DC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E1-4D9C-B156-14A6CDC984D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E1-4D9C-B156-14A6CDC984D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C4-43C1-9D78-39873F328A0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1047.6500000000001</c:v>
                </c:pt>
                <c:pt idx="1">
                  <c:v>1124.26</c:v>
                </c:pt>
                <c:pt idx="2">
                  <c:v>1048.23</c:v>
                </c:pt>
                <c:pt idx="3">
                  <c:v>1130.42</c:v>
                </c:pt>
                <c:pt idx="4">
                  <c:v>1245.0999999999999</c:v>
                </c:pt>
              </c:numCache>
            </c:numRef>
          </c:val>
          <c:smooth val="0"/>
          <c:extLst>
            <c:ext xmlns:c16="http://schemas.microsoft.com/office/drawing/2014/chart" uri="{C3380CC4-5D6E-409C-BE32-E72D297353CC}">
              <c16:uniqueId val="{00000001-69C4-43C1-9D78-39873F328A0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69.739999999999995</c:v>
                </c:pt>
                <c:pt idx="1">
                  <c:v>65.760000000000005</c:v>
                </c:pt>
                <c:pt idx="2">
                  <c:v>76.41</c:v>
                </c:pt>
                <c:pt idx="3">
                  <c:v>75.7</c:v>
                </c:pt>
                <c:pt idx="4">
                  <c:v>76.5</c:v>
                </c:pt>
              </c:numCache>
            </c:numRef>
          </c:val>
          <c:extLst>
            <c:ext xmlns:c16="http://schemas.microsoft.com/office/drawing/2014/chart" uri="{C3380CC4-5D6E-409C-BE32-E72D297353CC}">
              <c16:uniqueId val="{00000000-8179-43BC-B8E5-C96C107419C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74.040000000000006</c:v>
                </c:pt>
                <c:pt idx="1">
                  <c:v>80.58</c:v>
                </c:pt>
                <c:pt idx="2">
                  <c:v>78.92</c:v>
                </c:pt>
                <c:pt idx="3">
                  <c:v>74.17</c:v>
                </c:pt>
                <c:pt idx="4">
                  <c:v>79.77</c:v>
                </c:pt>
              </c:numCache>
            </c:numRef>
          </c:val>
          <c:smooth val="0"/>
          <c:extLst>
            <c:ext xmlns:c16="http://schemas.microsoft.com/office/drawing/2014/chart" uri="{C3380CC4-5D6E-409C-BE32-E72D297353CC}">
              <c16:uniqueId val="{00000001-8179-43BC-B8E5-C96C107419C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220.69</c:v>
                </c:pt>
                <c:pt idx="1">
                  <c:v>233.42</c:v>
                </c:pt>
                <c:pt idx="2">
                  <c:v>200.13</c:v>
                </c:pt>
                <c:pt idx="3">
                  <c:v>202.38</c:v>
                </c:pt>
                <c:pt idx="4">
                  <c:v>206.3</c:v>
                </c:pt>
              </c:numCache>
            </c:numRef>
          </c:val>
          <c:extLst>
            <c:ext xmlns:c16="http://schemas.microsoft.com/office/drawing/2014/chart" uri="{C3380CC4-5D6E-409C-BE32-E72D297353CC}">
              <c16:uniqueId val="{00000000-D2BC-4CB6-A860-AD557479C65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235.61</c:v>
                </c:pt>
                <c:pt idx="1">
                  <c:v>216.21</c:v>
                </c:pt>
                <c:pt idx="2">
                  <c:v>220.31</c:v>
                </c:pt>
                <c:pt idx="3">
                  <c:v>230.95</c:v>
                </c:pt>
                <c:pt idx="4">
                  <c:v>214.56</c:v>
                </c:pt>
              </c:numCache>
            </c:numRef>
          </c:val>
          <c:smooth val="0"/>
          <c:extLst>
            <c:ext xmlns:c16="http://schemas.microsoft.com/office/drawing/2014/chart" uri="{C3380CC4-5D6E-409C-BE32-E72D297353CC}">
              <c16:uniqueId val="{00000001-D2BC-4CB6-A860-AD557479C65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N1"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壱岐市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25977</v>
      </c>
      <c r="AM8" s="51"/>
      <c r="AN8" s="51"/>
      <c r="AO8" s="51"/>
      <c r="AP8" s="51"/>
      <c r="AQ8" s="51"/>
      <c r="AR8" s="51"/>
      <c r="AS8" s="51"/>
      <c r="AT8" s="46">
        <f>データ!T6</f>
        <v>139.41999999999999</v>
      </c>
      <c r="AU8" s="46"/>
      <c r="AV8" s="46"/>
      <c r="AW8" s="46"/>
      <c r="AX8" s="46"/>
      <c r="AY8" s="46"/>
      <c r="AZ8" s="46"/>
      <c r="BA8" s="46"/>
      <c r="BB8" s="46">
        <f>データ!U6</f>
        <v>186.32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13.3</v>
      </c>
      <c r="Q10" s="46"/>
      <c r="R10" s="46"/>
      <c r="S10" s="46"/>
      <c r="T10" s="46"/>
      <c r="U10" s="46"/>
      <c r="V10" s="46"/>
      <c r="W10" s="46">
        <f>データ!Q6</f>
        <v>102.22</v>
      </c>
      <c r="X10" s="46"/>
      <c r="Y10" s="46"/>
      <c r="Z10" s="46"/>
      <c r="AA10" s="46"/>
      <c r="AB10" s="46"/>
      <c r="AC10" s="46"/>
      <c r="AD10" s="51">
        <f>データ!R6</f>
        <v>3040</v>
      </c>
      <c r="AE10" s="51"/>
      <c r="AF10" s="51"/>
      <c r="AG10" s="51"/>
      <c r="AH10" s="51"/>
      <c r="AI10" s="51"/>
      <c r="AJ10" s="51"/>
      <c r="AK10" s="2"/>
      <c r="AL10" s="51">
        <f>データ!V6</f>
        <v>3408</v>
      </c>
      <c r="AM10" s="51"/>
      <c r="AN10" s="51"/>
      <c r="AO10" s="51"/>
      <c r="AP10" s="51"/>
      <c r="AQ10" s="51"/>
      <c r="AR10" s="51"/>
      <c r="AS10" s="51"/>
      <c r="AT10" s="46">
        <f>データ!W6</f>
        <v>1.88</v>
      </c>
      <c r="AU10" s="46"/>
      <c r="AV10" s="46"/>
      <c r="AW10" s="46"/>
      <c r="AX10" s="46"/>
      <c r="AY10" s="46"/>
      <c r="AZ10" s="46"/>
      <c r="BA10" s="46"/>
      <c r="BB10" s="46">
        <f>データ!X6</f>
        <v>1812.77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3FXzJmKlbOD9z9lNTBMNBMac4flZZfSN1we2LAajG4B2NO1XYLCHjfFViERfuoOVDFS2o2VeKHRY+12HOfUnuA==" saltValue="1ENcsdaOLo1JGHwNTHDfj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422100</v>
      </c>
      <c r="D6" s="33">
        <f t="shared" si="3"/>
        <v>47</v>
      </c>
      <c r="E6" s="33">
        <f t="shared" si="3"/>
        <v>17</v>
      </c>
      <c r="F6" s="33">
        <f t="shared" si="3"/>
        <v>1</v>
      </c>
      <c r="G6" s="33">
        <f t="shared" si="3"/>
        <v>0</v>
      </c>
      <c r="H6" s="33" t="str">
        <f t="shared" si="3"/>
        <v>長崎県　壱岐市</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13.3</v>
      </c>
      <c r="Q6" s="34">
        <f t="shared" si="3"/>
        <v>102.22</v>
      </c>
      <c r="R6" s="34">
        <f t="shared" si="3"/>
        <v>3040</v>
      </c>
      <c r="S6" s="34">
        <f t="shared" si="3"/>
        <v>25977</v>
      </c>
      <c r="T6" s="34">
        <f t="shared" si="3"/>
        <v>139.41999999999999</v>
      </c>
      <c r="U6" s="34">
        <f t="shared" si="3"/>
        <v>186.32</v>
      </c>
      <c r="V6" s="34">
        <f t="shared" si="3"/>
        <v>3408</v>
      </c>
      <c r="W6" s="34">
        <f t="shared" si="3"/>
        <v>1.88</v>
      </c>
      <c r="X6" s="34">
        <f t="shared" si="3"/>
        <v>1812.77</v>
      </c>
      <c r="Y6" s="35">
        <f>IF(Y7="",NA(),Y7)</f>
        <v>96.4</v>
      </c>
      <c r="Z6" s="35">
        <f t="shared" ref="Z6:AH6" si="4">IF(Z7="",NA(),Z7)</f>
        <v>92.19</v>
      </c>
      <c r="AA6" s="35">
        <f t="shared" si="4"/>
        <v>93.38</v>
      </c>
      <c r="AB6" s="35">
        <f t="shared" si="4"/>
        <v>90.51</v>
      </c>
      <c r="AC6" s="35">
        <f t="shared" si="4"/>
        <v>92.65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1047.6500000000001</v>
      </c>
      <c r="BL6" s="35">
        <f t="shared" si="7"/>
        <v>1124.26</v>
      </c>
      <c r="BM6" s="35">
        <f t="shared" si="7"/>
        <v>1048.23</v>
      </c>
      <c r="BN6" s="35">
        <f t="shared" si="7"/>
        <v>1130.42</v>
      </c>
      <c r="BO6" s="35">
        <f t="shared" si="7"/>
        <v>1245.0999999999999</v>
      </c>
      <c r="BP6" s="34" t="str">
        <f>IF(BP7="","",IF(BP7="-","【-】","【"&amp;SUBSTITUTE(TEXT(BP7,"#,##0.00"),"-","△")&amp;"】"))</f>
        <v>【705.21】</v>
      </c>
      <c r="BQ6" s="35">
        <f>IF(BQ7="",NA(),BQ7)</f>
        <v>69.739999999999995</v>
      </c>
      <c r="BR6" s="35">
        <f t="shared" ref="BR6:BZ6" si="8">IF(BR7="",NA(),BR7)</f>
        <v>65.760000000000005</v>
      </c>
      <c r="BS6" s="35">
        <f t="shared" si="8"/>
        <v>76.41</v>
      </c>
      <c r="BT6" s="35">
        <f t="shared" si="8"/>
        <v>75.7</v>
      </c>
      <c r="BU6" s="35">
        <f t="shared" si="8"/>
        <v>76.5</v>
      </c>
      <c r="BV6" s="35">
        <f t="shared" si="8"/>
        <v>74.040000000000006</v>
      </c>
      <c r="BW6" s="35">
        <f t="shared" si="8"/>
        <v>80.58</v>
      </c>
      <c r="BX6" s="35">
        <f t="shared" si="8"/>
        <v>78.92</v>
      </c>
      <c r="BY6" s="35">
        <f t="shared" si="8"/>
        <v>74.17</v>
      </c>
      <c r="BZ6" s="35">
        <f t="shared" si="8"/>
        <v>79.77</v>
      </c>
      <c r="CA6" s="34" t="str">
        <f>IF(CA7="","",IF(CA7="-","【-】","【"&amp;SUBSTITUTE(TEXT(CA7,"#,##0.00"),"-","△")&amp;"】"))</f>
        <v>【98.96】</v>
      </c>
      <c r="CB6" s="35">
        <f>IF(CB7="",NA(),CB7)</f>
        <v>220.69</v>
      </c>
      <c r="CC6" s="35">
        <f t="shared" ref="CC6:CK6" si="9">IF(CC7="",NA(),CC7)</f>
        <v>233.42</v>
      </c>
      <c r="CD6" s="35">
        <f t="shared" si="9"/>
        <v>200.13</v>
      </c>
      <c r="CE6" s="35">
        <f t="shared" si="9"/>
        <v>202.38</v>
      </c>
      <c r="CF6" s="35">
        <f t="shared" si="9"/>
        <v>206.3</v>
      </c>
      <c r="CG6" s="35">
        <f t="shared" si="9"/>
        <v>235.61</v>
      </c>
      <c r="CH6" s="35">
        <f t="shared" si="9"/>
        <v>216.21</v>
      </c>
      <c r="CI6" s="35">
        <f t="shared" si="9"/>
        <v>220.31</v>
      </c>
      <c r="CJ6" s="35">
        <f t="shared" si="9"/>
        <v>230.95</v>
      </c>
      <c r="CK6" s="35">
        <f t="shared" si="9"/>
        <v>214.56</v>
      </c>
      <c r="CL6" s="34" t="str">
        <f>IF(CL7="","",IF(CL7="-","【-】","【"&amp;SUBSTITUTE(TEXT(CL7,"#,##0.00"),"-","△")&amp;"】"))</f>
        <v>【134.52】</v>
      </c>
      <c r="CM6" s="35">
        <f>IF(CM7="",NA(),CM7)</f>
        <v>38.479999999999997</v>
      </c>
      <c r="CN6" s="35">
        <f t="shared" ref="CN6:CV6" si="10">IF(CN7="",NA(),CN7)</f>
        <v>38.54</v>
      </c>
      <c r="CO6" s="35">
        <f t="shared" si="10"/>
        <v>39.450000000000003</v>
      </c>
      <c r="CP6" s="35">
        <f t="shared" si="10"/>
        <v>26.59</v>
      </c>
      <c r="CQ6" s="35">
        <f t="shared" si="10"/>
        <v>27.93</v>
      </c>
      <c r="CR6" s="35">
        <f t="shared" si="10"/>
        <v>49.25</v>
      </c>
      <c r="CS6" s="35">
        <f t="shared" si="10"/>
        <v>50.24</v>
      </c>
      <c r="CT6" s="35">
        <f t="shared" si="10"/>
        <v>49.68</v>
      </c>
      <c r="CU6" s="35">
        <f t="shared" si="10"/>
        <v>49.27</v>
      </c>
      <c r="CV6" s="35">
        <f t="shared" si="10"/>
        <v>49.47</v>
      </c>
      <c r="CW6" s="34" t="str">
        <f>IF(CW7="","",IF(CW7="-","【-】","【"&amp;SUBSTITUTE(TEXT(CW7,"#,##0.00"),"-","△")&amp;"】"))</f>
        <v>【59.57】</v>
      </c>
      <c r="CX6" s="35">
        <f>IF(CX7="",NA(),CX7)</f>
        <v>56.12</v>
      </c>
      <c r="CY6" s="35">
        <f t="shared" ref="CY6:DG6" si="11">IF(CY7="",NA(),CY7)</f>
        <v>58.52</v>
      </c>
      <c r="CZ6" s="35">
        <f t="shared" si="11"/>
        <v>53.95</v>
      </c>
      <c r="DA6" s="35">
        <f t="shared" si="11"/>
        <v>53.86</v>
      </c>
      <c r="DB6" s="35">
        <f t="shared" si="11"/>
        <v>56.25</v>
      </c>
      <c r="DC6" s="35">
        <f t="shared" si="11"/>
        <v>84.12</v>
      </c>
      <c r="DD6" s="35">
        <f t="shared" si="11"/>
        <v>84.17</v>
      </c>
      <c r="DE6" s="35">
        <f t="shared" si="11"/>
        <v>83.35</v>
      </c>
      <c r="DF6" s="35">
        <f t="shared" si="11"/>
        <v>83.16</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0.13</v>
      </c>
      <c r="EL6" s="35">
        <f t="shared" si="14"/>
        <v>0.12</v>
      </c>
      <c r="EM6" s="35">
        <f t="shared" si="14"/>
        <v>0.1</v>
      </c>
      <c r="EN6" s="35">
        <f t="shared" si="14"/>
        <v>0.32</v>
      </c>
      <c r="EO6" s="34" t="str">
        <f>IF(EO7="","",IF(EO7="-","【-】","【"&amp;SUBSTITUTE(TEXT(EO7,"#,##0.00"),"-","△")&amp;"】"))</f>
        <v>【0.30】</v>
      </c>
    </row>
    <row r="7" spans="1:145" s="36" customFormat="1" x14ac:dyDescent="0.15">
      <c r="A7" s="28"/>
      <c r="B7" s="37">
        <v>2020</v>
      </c>
      <c r="C7" s="37">
        <v>422100</v>
      </c>
      <c r="D7" s="37">
        <v>47</v>
      </c>
      <c r="E7" s="37">
        <v>17</v>
      </c>
      <c r="F7" s="37">
        <v>1</v>
      </c>
      <c r="G7" s="37">
        <v>0</v>
      </c>
      <c r="H7" s="37" t="s">
        <v>98</v>
      </c>
      <c r="I7" s="37" t="s">
        <v>99</v>
      </c>
      <c r="J7" s="37" t="s">
        <v>100</v>
      </c>
      <c r="K7" s="37" t="s">
        <v>101</v>
      </c>
      <c r="L7" s="37" t="s">
        <v>102</v>
      </c>
      <c r="M7" s="37" t="s">
        <v>103</v>
      </c>
      <c r="N7" s="38" t="s">
        <v>104</v>
      </c>
      <c r="O7" s="38" t="s">
        <v>105</v>
      </c>
      <c r="P7" s="38">
        <v>13.3</v>
      </c>
      <c r="Q7" s="38">
        <v>102.22</v>
      </c>
      <c r="R7" s="38">
        <v>3040</v>
      </c>
      <c r="S7" s="38">
        <v>25977</v>
      </c>
      <c r="T7" s="38">
        <v>139.41999999999999</v>
      </c>
      <c r="U7" s="38">
        <v>186.32</v>
      </c>
      <c r="V7" s="38">
        <v>3408</v>
      </c>
      <c r="W7" s="38">
        <v>1.88</v>
      </c>
      <c r="X7" s="38">
        <v>1812.77</v>
      </c>
      <c r="Y7" s="38">
        <v>96.4</v>
      </c>
      <c r="Z7" s="38">
        <v>92.19</v>
      </c>
      <c r="AA7" s="38">
        <v>93.38</v>
      </c>
      <c r="AB7" s="38">
        <v>90.51</v>
      </c>
      <c r="AC7" s="38">
        <v>92.65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1047.6500000000001</v>
      </c>
      <c r="BL7" s="38">
        <v>1124.26</v>
      </c>
      <c r="BM7" s="38">
        <v>1048.23</v>
      </c>
      <c r="BN7" s="38">
        <v>1130.42</v>
      </c>
      <c r="BO7" s="38">
        <v>1245.0999999999999</v>
      </c>
      <c r="BP7" s="38">
        <v>705.21</v>
      </c>
      <c r="BQ7" s="38">
        <v>69.739999999999995</v>
      </c>
      <c r="BR7" s="38">
        <v>65.760000000000005</v>
      </c>
      <c r="BS7" s="38">
        <v>76.41</v>
      </c>
      <c r="BT7" s="38">
        <v>75.7</v>
      </c>
      <c r="BU7" s="38">
        <v>76.5</v>
      </c>
      <c r="BV7" s="38">
        <v>74.040000000000006</v>
      </c>
      <c r="BW7" s="38">
        <v>80.58</v>
      </c>
      <c r="BX7" s="38">
        <v>78.92</v>
      </c>
      <c r="BY7" s="38">
        <v>74.17</v>
      </c>
      <c r="BZ7" s="38">
        <v>79.77</v>
      </c>
      <c r="CA7" s="38">
        <v>98.96</v>
      </c>
      <c r="CB7" s="38">
        <v>220.69</v>
      </c>
      <c r="CC7" s="38">
        <v>233.42</v>
      </c>
      <c r="CD7" s="38">
        <v>200.13</v>
      </c>
      <c r="CE7" s="38">
        <v>202.38</v>
      </c>
      <c r="CF7" s="38">
        <v>206.3</v>
      </c>
      <c r="CG7" s="38">
        <v>235.61</v>
      </c>
      <c r="CH7" s="38">
        <v>216.21</v>
      </c>
      <c r="CI7" s="38">
        <v>220.31</v>
      </c>
      <c r="CJ7" s="38">
        <v>230.95</v>
      </c>
      <c r="CK7" s="38">
        <v>214.56</v>
      </c>
      <c r="CL7" s="38">
        <v>134.52000000000001</v>
      </c>
      <c r="CM7" s="38">
        <v>38.479999999999997</v>
      </c>
      <c r="CN7" s="38">
        <v>38.54</v>
      </c>
      <c r="CO7" s="38">
        <v>39.450000000000003</v>
      </c>
      <c r="CP7" s="38">
        <v>26.59</v>
      </c>
      <c r="CQ7" s="38">
        <v>27.93</v>
      </c>
      <c r="CR7" s="38">
        <v>49.25</v>
      </c>
      <c r="CS7" s="38">
        <v>50.24</v>
      </c>
      <c r="CT7" s="38">
        <v>49.68</v>
      </c>
      <c r="CU7" s="38">
        <v>49.27</v>
      </c>
      <c r="CV7" s="38">
        <v>49.47</v>
      </c>
      <c r="CW7" s="38">
        <v>59.57</v>
      </c>
      <c r="CX7" s="38">
        <v>56.12</v>
      </c>
      <c r="CY7" s="38">
        <v>58.52</v>
      </c>
      <c r="CZ7" s="38">
        <v>53.95</v>
      </c>
      <c r="DA7" s="38">
        <v>53.86</v>
      </c>
      <c r="DB7" s="38">
        <v>56.25</v>
      </c>
      <c r="DC7" s="38">
        <v>84.12</v>
      </c>
      <c r="DD7" s="38">
        <v>84.17</v>
      </c>
      <c r="DE7" s="38">
        <v>83.35</v>
      </c>
      <c r="DF7" s="38">
        <v>83.16</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0.13</v>
      </c>
      <c r="EL7" s="38">
        <v>0.12</v>
      </c>
      <c r="EM7" s="38">
        <v>0.1</v>
      </c>
      <c r="EN7" s="38">
        <v>0.32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dcterms:created xsi:type="dcterms:W3CDTF">2021-12-03T07:47:03Z</dcterms:created>
  <dcterms:modified xsi:type="dcterms:W3CDTF">2022-02-14T06:09:43Z</dcterms:modified>
  <cp:category/>
</cp:coreProperties>
</file>