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B4319955-AD04-4C25-B749-1F20FE442045}" xr6:coauthVersionLast="46" xr6:coauthVersionMax="46" xr10:uidLastSave="{00000000-0000-0000-0000-000000000000}"/>
  <workbookProtection workbookAlgorithmName="SHA-512" workbookHashValue="GTzgDIJKq4v9eL4siJ8Us3sIDhpwsBEaoB+OmYFULoKfz2VcLh6sjcxPn4DFVZUCqytHVD1iEyWL+HEJRmTKUw==" workbookSaltValue="YEZJaF2w9T7DR5XGpQUBw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AD10" i="4"/>
  <c r="I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<sst xmlns="http://schemas.openxmlformats.org/spreadsheetml/2006/main" count="319" uniqueCount="116">
  <si>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</si>
  <si>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</si>
  <si>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</si>
  <si>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</si>
  <si>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</si>
  <si>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</si>
  <si>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</si>
  <si>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</si>
  <si>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</si>
  <si>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</si>
  <si>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</si>
  <si>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</si>
  <si>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</si>
  <si>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</si>
  <si>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</si>
  <si>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</si>
  <si>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</si>
  <si>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</si>
  <si>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</si>
  <si>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</si>
  <si>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</si>
  <si>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</si>
  <si>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</si>
  <si>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</si>
  <si>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</si>
  <si>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</si>
  <si>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</si>
  <si>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</si>
  <si>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</si>
  <si>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</si>
  <si>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</si>
  <si>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</si>
  <si>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</si>
  <si>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</si>
  <si>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</si>
  <si>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</si>
  <si>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</si>
  <si>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</si>
  <si>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</si>
  <si>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</si>
  <si>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</si>
  <si>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</si>
  <si>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</si>
  <si>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</si>
  <si>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</si>
  <si>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</si>
  <si>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</si>
  <si>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</si>
  <si>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</si>
  <si>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</si>
  <si>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</si>
  <si>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</si>
  <si>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</si>
  <si>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</si>
  <si>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</si>
  <si>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</si>
  <si>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</si>
  <si>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</si>
  <si>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</si>
  <si>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</si>
  <si>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</si>
  <si>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</si>
  <si>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</si>
  <si>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</si>
  <si>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</si>
  <si>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</si>
  <si>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</si>
  <si>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</si>
  <si>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</si>
  <si>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</si>
  <si>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</si>
  <si>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</si>
  <si>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</si>
  <si>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</si>
  <si>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</si>
  <si>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</si>
  <si>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</si>
  <si>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</si>
  <si>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</si>
  <si>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</si>
  <si>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</si>
  <si>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</si>
  <si>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</si>
  <si>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</si>
  <si>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</si>
  <si>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</si>
  <si>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</si>
  <si>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</si>
  <si>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</si>
  <si>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</si>
  <si>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</si>
  <si>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</si>
  <si>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</si>
  <si>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</si>
  <si>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</si>
  <si>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</si>
  <si>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</si>
  <si>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</si>
  <si>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</si>
  <si>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</si>
  <si>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</si>
  <si>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</si>
  <si>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</si>
  <si>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</si>
  <si>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</si>
  <si>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</si>
  <si>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</si>
  <si>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</si>
  <si>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</si>
  <si>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</si>
  <si>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</si>
  <si>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</si>
  <si>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</si>
  <si>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本事業は令和2年度から法適用し、①有形固定資産減価償却率（4.46％）は類似団体平均値よりも低い。
法定耐用年数を経過した管渠はなく、更新の必要性は低い。供用開始から15年以上経過した施設が多いが、機械・電気設備等は故障箇所を修繕するといった事後的な対応を行っています。
法定耐用年数を経過した設備も多数あるため、今後は多額の更新費用が必要となります。</t>
    <rPh sb="36" eb="43">
      <t>ルイジダンタイヘイキンチ</t>
    </rPh>
    <rPh sb="50" eb="52">
      <t>ホウテイ</t>
    </rPh>
    <rPh sb="95" eb="96">
      <t>オオ</t>
    </rPh>
    <rPh sb="106" eb="107">
      <t>トウ</t>
    </rPh>
    <rPh sb="168" eb="170">
      <t>ヒツヨウ</t>
    </rPh>
    <phoneticPr fontId="4"/>
  </si>
  <si>
    <t>①経常収支比率（121.39％）は類似団体平均値よりも高い。単年度の収支は黒字になっています。
②累積欠損金比率（0％）は発生していません。
③流動比率（48.15％）は類似団体平均値よりも高い。1年以内に支払うべき債務に対して現金が不足しています。
⑤経費回収率（54.72％）は類似団体平均値よりもやや低い。汚水処理費が下水道使用料で賄われていないのが現状です。
⑥汚水処理原価（288.22円）は類似団体平均値よりもやや高い。
⑦施設利用率（40.96％）は類似団体平均値よりも低い。過大なスペックとなっています。
⑧水洗化率（88.12％）は類似団体平均値よりも高い。引き続き接続率の向上に努める必要があります。</t>
    <rPh sb="17" eb="24">
      <t>ルイジダンタイヘイキンチ</t>
    </rPh>
    <rPh sb="27" eb="28">
      <t>タカ</t>
    </rPh>
    <rPh sb="245" eb="247">
      <t>カダイ</t>
    </rPh>
    <rPh sb="288" eb="289">
      <t>ヒ</t>
    </rPh>
    <rPh sb="290" eb="291">
      <t>ツヅ</t>
    </rPh>
    <rPh sb="292" eb="295">
      <t>セツゾクリツ</t>
    </rPh>
    <rPh sb="296" eb="298">
      <t>コウジョウ</t>
    </rPh>
    <rPh sb="299" eb="300">
      <t>ツト</t>
    </rPh>
    <rPh sb="302" eb="304">
      <t>ヒツヨウ</t>
    </rPh>
    <phoneticPr fontId="4"/>
  </si>
  <si>
    <t>単年度の収支は黒字になっていますが、一般会計からの多額の繰入金を受けており、経営の健全性・効率性には課題があります。施設の老朽化に伴う維持管理費や施設改修費の増加が見込まれますが、区域内人口の減少等により使用料収入の減収が予想されるため、今後も一般会計からの繰入金に頼らざるを得ない状況にあります。
引き続き維持管理費の削減や老朽化した施設の更新費用の低減・平準化を図るとともに、下水道使用料の改定や、施設の処理能力や耐用年数等を踏まえ、近隣施設との統廃合についても検討する必要があります。
※令和2年度より地方公営企業法適用事業となったため、令和元年度以前のデータは該当数値のあるものであっても本分析表に記載されていません。</t>
    <rPh sb="158" eb="159">
      <t>ヒ</t>
    </rPh>
    <rPh sb="160" eb="162">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</si>
</sst>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D2-4E6D-B4F5-524D7A7B8A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EBD2-4E6D-B4F5-524D7A7B8A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40.96</c:v>
                </c:pt>
              </c:numCache>
            </c:numRef>
          </c:val>
          <c:extLst>
            <c:ext xmlns:c16="http://schemas.microsoft.com/office/drawing/2014/chart" uri="{C3380CC4-5D6E-409C-BE32-E72D297353CC}">
              <c16:uniqueId val="{00000000-9AAD-4366-A64A-FE79F6E808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9AAD-4366-A64A-FE79F6E808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88.12</c:v>
                </c:pt>
              </c:numCache>
            </c:numRef>
          </c:val>
          <c:extLst>
            <c:ext xmlns:c16="http://schemas.microsoft.com/office/drawing/2014/chart" uri="{C3380CC4-5D6E-409C-BE32-E72D297353CC}">
              <c16:uniqueId val="{00000000-6701-4622-ABC6-5EAB260983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6701-4622-ABC6-5EAB260983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121.39</c:v>
                </c:pt>
              </c:numCache>
            </c:numRef>
          </c:val>
          <c:extLst>
            <c:ext xmlns:c16="http://schemas.microsoft.com/office/drawing/2014/chart" uri="{C3380CC4-5D6E-409C-BE32-E72D297353CC}">
              <c16:uniqueId val="{00000000-A5B7-4D5E-8C4C-139933EDCE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A5B7-4D5E-8C4C-139933EDCE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4.46</c:v>
                </c:pt>
              </c:numCache>
            </c:numRef>
          </c:val>
          <c:extLst>
            <c:ext xmlns:c16="http://schemas.microsoft.com/office/drawing/2014/chart" uri="{C3380CC4-5D6E-409C-BE32-E72D297353CC}">
              <c16:uniqueId val="{00000000-4135-4A6B-A908-A3147D3AD9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4135-4A6B-A908-A3147D3AD9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32-46BF-9E01-92AD16E9E0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732-46BF-9E01-92AD16E9E0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64-4610-9886-5F37203298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1C64-4610-9886-5F37203298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48.15</c:v>
                </c:pt>
              </c:numCache>
            </c:numRef>
          </c:val>
          <c:extLst>
            <c:ext xmlns:c16="http://schemas.microsoft.com/office/drawing/2014/chart" uri="{C3380CC4-5D6E-409C-BE32-E72D297353CC}">
              <c16:uniqueId val="{00000000-C3F4-489C-B6D3-250A6E81FD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C3F4-489C-B6D3-250A6E81FD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FA-47B5-BCFB-89799C4D55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5BFA-47B5-BCFB-89799C4D55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54.72</c:v>
                </c:pt>
              </c:numCache>
            </c:numRef>
          </c:val>
          <c:extLst>
            <c:ext xmlns:c16="http://schemas.microsoft.com/office/drawing/2014/chart" uri="{C3380CC4-5D6E-409C-BE32-E72D297353CC}">
              <c16:uniqueId val="{00000000-092D-460B-BC21-6B5657D2C7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092D-460B-BC21-6B5657D2C7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288.22000000000003</c:v>
                </c:pt>
              </c:numCache>
            </c:numRef>
          </c:val>
          <c:extLst>
            <c:ext xmlns:c16="http://schemas.microsoft.com/office/drawing/2014/chart" uri="{C3380CC4-5D6E-409C-BE32-E72D297353CC}">
              <c16:uniqueId val="{00000000-7807-4901-AF94-77B19908986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7807-4901-AF94-77B19908986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西海市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26998</v>
      </c>
      <c r="AM8" s="51"/>
      <c r="AN8" s="51"/>
      <c r="AO8" s="51"/>
      <c r="AP8" s="51"/>
      <c r="AQ8" s="51"/>
      <c r="AR8" s="51"/>
      <c r="AS8" s="51"/>
      <c r="AT8" s="46">
        <f>データ!T6</f>
        <v>241.6</v>
      </c>
      <c r="AU8" s="46"/>
      <c r="AV8" s="46"/>
      <c r="AW8" s="46"/>
      <c r="AX8" s="46"/>
      <c r="AY8" s="46"/>
      <c r="AZ8" s="46"/>
      <c r="BA8" s="46"/>
      <c r="BB8" s="46">
        <f>データ!U6</f>
        <v>111.75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62.37</v>
      </c>
      <c r="J10" s="46"/>
      <c r="K10" s="46"/>
      <c r="L10" s="46"/>
      <c r="M10" s="46"/>
      <c r="N10" s="46"/>
      <c r="O10" s="46"/>
      <c r="P10" s="46">
        <f>データ!P6</f>
        <v>23.56</v>
      </c>
      <c r="Q10" s="46"/>
      <c r="R10" s="46"/>
      <c r="S10" s="46"/>
      <c r="T10" s="46"/>
      <c r="U10" s="46"/>
      <c r="V10" s="46"/>
      <c r="W10" s="46">
        <f>データ!Q6</f>
        <v>100</v>
      </c>
      <c r="X10" s="46"/>
      <c r="Y10" s="46"/>
      <c r="Z10" s="46"/>
      <c r="AA10" s="46"/>
      <c r="AB10" s="46"/>
      <c r="AC10" s="46"/>
      <c r="AD10" s="51">
        <f>データ!R6</f>
        <v>3257</v>
      </c>
      <c r="AE10" s="51"/>
      <c r="AF10" s="51"/>
      <c r="AG10" s="51"/>
      <c r="AH10" s="51"/>
      <c r="AI10" s="51"/>
      <c r="AJ10" s="51"/>
      <c r="AK10" s="2"/>
      <c r="AL10" s="51">
        <f>データ!V6</f>
        <v>6320</v>
      </c>
      <c r="AM10" s="51"/>
      <c r="AN10" s="51"/>
      <c r="AO10" s="51"/>
      <c r="AP10" s="51"/>
      <c r="AQ10" s="51"/>
      <c r="AR10" s="51"/>
      <c r="AS10" s="51"/>
      <c r="AT10" s="46">
        <f>データ!W6</f>
        <v>2.76</v>
      </c>
      <c r="AU10" s="46"/>
      <c r="AV10" s="46"/>
      <c r="AW10" s="46"/>
      <c r="AX10" s="46"/>
      <c r="AY10" s="46"/>
      <c r="AZ10" s="46"/>
      <c r="BA10" s="46"/>
      <c r="BB10" s="46">
        <f>データ!X6</f>
        <v>2289.86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Re3tSK+7TTUXYt4FTtNc2uWMLEARAplVSD9U+d9HVHSEwPu2wRQEVtUr4x5yKfFJqAxzUUQ+jLXiX3gFfwt/bA==" saltValue="oicsaCQoUDXfWjTDUwA1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422126</v>
      </c>
      <c r="D6" s="33">
        <f t="shared" si="3"/>
        <v>46</v>
      </c>
      <c r="E6" s="33">
        <f t="shared" si="3"/>
        <v>17</v>
      </c>
      <c r="F6" s="33">
        <f t="shared" si="3"/>
        <v>5</v>
      </c>
      <c r="G6" s="33">
        <f t="shared" si="3"/>
        <v>0</v>
      </c>
      <c r="H6" s="33" t="str">
        <f t="shared" si="3"/>
        <v>長崎県　西海市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62.37</v>
      </c>
      <c r="P6" s="34">
        <f t="shared" si="3"/>
        <v>23.56</v>
      </c>
      <c r="Q6" s="34">
        <f t="shared" si="3"/>
        <v>100</v>
      </c>
      <c r="R6" s="34">
        <f t="shared" si="3"/>
        <v>3257</v>
      </c>
      <c r="S6" s="34">
        <f t="shared" si="3"/>
        <v>26998</v>
      </c>
      <c r="T6" s="34">
        <f t="shared" si="3"/>
        <v>241.6</v>
      </c>
      <c r="U6" s="34">
        <f t="shared" si="3"/>
        <v>111.75</v>
      </c>
      <c r="V6" s="34">
        <f t="shared" si="3"/>
        <v>6320</v>
      </c>
      <c r="W6" s="34">
        <f t="shared" si="3"/>
        <v>2.76</v>
      </c>
      <c r="X6" s="34">
        <f t="shared" si="3"/>
        <v>2289.86</v>
      </c>
      <c r="Y6" s="35" t="str">
        <f>IF(Y7="",NA(),Y7)</f>
        <v>-</v>
      </c>
      <c r="Z6" s="35" t="str">
        <f t="shared" ref="Z6:AH6" si="4">IF(Z7="",NA(),Z7)</f>
        <v>-</v>
      </c>
      <c r="AA6" s="35" t="str">
        <f t="shared" si="4"/>
        <v>-</v>
      </c>
      <c r="AB6" s="35" t="str">
        <f t="shared" si="4"/>
        <v>-</v>
      </c>
      <c r="AC6" s="35">
        <f t="shared" si="4"/>
        <v>121.39</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48.15</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54.72</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288.22000000000003</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40.96</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88.12</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4.46</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422126</v>
      </c>
      <c r="D7" s="37">
        <v>46</v>
      </c>
      <c r="E7" s="37">
        <v>17</v>
      </c>
      <c r="F7" s="37">
        <v>5</v>
      </c>
      <c r="G7" s="37">
        <v>0</v>
      </c>
      <c r="H7" s="37" t="s">
        <v>96</v>
      </c>
      <c r="I7" s="37" t="s">
        <v>97</v>
      </c>
      <c r="J7" s="37" t="s">
        <v>98</v>
      </c>
      <c r="K7" s="37" t="s">
        <v>99</v>
      </c>
      <c r="L7" s="37" t="s">
        <v>100</v>
      </c>
      <c r="M7" s="37" t="s">
        <v>101</v>
      </c>
      <c r="N7" s="38" t="s">
        <v>102</v>
      </c>
      <c r="O7" s="38">
        <v>62.37</v>
      </c>
      <c r="P7" s="38">
        <v>23.56</v>
      </c>
      <c r="Q7" s="38">
        <v>100</v>
      </c>
      <c r="R7" s="38">
        <v>3257</v>
      </c>
      <c r="S7" s="38">
        <v>26998</v>
      </c>
      <c r="T7" s="38">
        <v>241.6</v>
      </c>
      <c r="U7" s="38">
        <v>111.75</v>
      </c>
      <c r="V7" s="38">
        <v>6320</v>
      </c>
      <c r="W7" s="38">
        <v>2.76</v>
      </c>
      <c r="X7" s="38">
        <v>2289.86</v>
      </c>
      <c r="Y7" s="38" t="s">
        <v>102</v>
      </c>
      <c r="Z7" s="38" t="s">
        <v>102</v>
      </c>
      <c r="AA7" s="38" t="s">
        <v>102</v>
      </c>
      <c r="AB7" s="38" t="s">
        <v>102</v>
      </c>
      <c r="AC7" s="38">
        <v>121.39</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48.15</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54.72</v>
      </c>
      <c r="BV7" s="38" t="s">
        <v>102</v>
      </c>
      <c r="BW7" s="38" t="s">
        <v>102</v>
      </c>
      <c r="BX7" s="38" t="s">
        <v>102</v>
      </c>
      <c r="BY7" s="38" t="s">
        <v>102</v>
      </c>
      <c r="BZ7" s="38">
        <v>57.08</v>
      </c>
      <c r="CA7" s="38">
        <v>60.94</v>
      </c>
      <c r="CB7" s="38" t="s">
        <v>102</v>
      </c>
      <c r="CC7" s="38" t="s">
        <v>102</v>
      </c>
      <c r="CD7" s="38" t="s">
        <v>102</v>
      </c>
      <c r="CE7" s="38" t="s">
        <v>102</v>
      </c>
      <c r="CF7" s="38">
        <v>288.22000000000003</v>
      </c>
      <c r="CG7" s="38" t="s">
        <v>102</v>
      </c>
      <c r="CH7" s="38" t="s">
        <v>102</v>
      </c>
      <c r="CI7" s="38" t="s">
        <v>102</v>
      </c>
      <c r="CJ7" s="38" t="s">
        <v>102</v>
      </c>
      <c r="CK7" s="38">
        <v>274.99</v>
      </c>
      <c r="CL7" s="38">
        <v>253.04</v>
      </c>
      <c r="CM7" s="38" t="s">
        <v>102</v>
      </c>
      <c r="CN7" s="38" t="s">
        <v>102</v>
      </c>
      <c r="CO7" s="38" t="s">
        <v>102</v>
      </c>
      <c r="CP7" s="38" t="s">
        <v>102</v>
      </c>
      <c r="CQ7" s="38">
        <v>40.96</v>
      </c>
      <c r="CR7" s="38" t="s">
        <v>102</v>
      </c>
      <c r="CS7" s="38" t="s">
        <v>102</v>
      </c>
      <c r="CT7" s="38" t="s">
        <v>102</v>
      </c>
      <c r="CU7" s="38" t="s">
        <v>102</v>
      </c>
      <c r="CV7" s="38">
        <v>54.83</v>
      </c>
      <c r="CW7" s="38">
        <v>54.84</v>
      </c>
      <c r="CX7" s="38" t="s">
        <v>102</v>
      </c>
      <c r="CY7" s="38" t="s">
        <v>102</v>
      </c>
      <c r="CZ7" s="38" t="s">
        <v>102</v>
      </c>
      <c r="DA7" s="38" t="s">
        <v>102</v>
      </c>
      <c r="DB7" s="38">
        <v>88.12</v>
      </c>
      <c r="DC7" s="38" t="s">
        <v>102</v>
      </c>
      <c r="DD7" s="38" t="s">
        <v>102</v>
      </c>
      <c r="DE7" s="38" t="s">
        <v>102</v>
      </c>
      <c r="DF7" s="38" t="s">
        <v>102</v>
      </c>
      <c r="DG7" s="38">
        <v>84.7</v>
      </c>
      <c r="DH7" s="38">
        <v>86.6</v>
      </c>
      <c r="DI7" s="38" t="s">
        <v>102</v>
      </c>
      <c r="DJ7" s="38" t="s">
        <v>102</v>
      </c>
      <c r="DK7" s="38" t="s">
        <v>102</v>
      </c>
      <c r="DL7" s="38" t="s">
        <v>102</v>
      </c>
      <c r="DM7" s="38">
        <v>4.46</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2022-01-26T09:53:56Z</cp:lastPrinted>
  <dcterms:created xsi:type="dcterms:W3CDTF">2021-12-03T07:35:11Z</dcterms:created>
  <dcterms:modified xsi:type="dcterms:W3CDTF">2022-02-21T08:11:25Z</dcterms:modified>
  <cp:category/>
</cp:coreProperties>
</file>