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公表\02_下水道事業\"/>
    </mc:Choice>
  </mc:AlternateContent>
  <xr:revisionPtr revIDLastSave="0" documentId="13_ncr:1_{0E3C35C9-71C2-46C6-9BF4-7AD6E3B61883}" xr6:coauthVersionLast="46" xr6:coauthVersionMax="46" xr10:uidLastSave="{00000000-0000-0000-0000-000000000000}"/>
  <workbookProtection workbookAlgorithmName="SHA-512" workbookHashValue="mzRZStVb70xqRcraEAh/v/a0FpqDzhYIu1vIk4pilR9gsvms292pxlvJGdnWfgjkbg3P3H63+wiyW+GDYE+tbw==" workbookSaltValue="iajqQWkO0Z6F1AIB42Diy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O6" i="5"/>
  <c r="I10" i="4" s="1"/>
  <c r="N6" i="5"/>
  <c r="B10" i="4" s="1"/>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BB10" i="4"/>
  <c r="W10" i="4"/>
  <c r="P10" i="4"/>
  <c r="BB8" i="4"/>
  <c r="AD8" i="4"/>
  <c r="B8" i="4"/>
  <c r="B6" i="4"/>
</calcChain>
</file>

<file path=xl/sharedStrings.xml><?xml version="1.0" encoding="utf-8"?>
<sst xmlns="http://schemas.openxmlformats.org/spreadsheetml/2006/main" count="325" uniqueCount="116">
  <si>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</si>
  <si>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</si>
  <si>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</si>
  <si>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</si>
  <si>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</si>
  <si>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</si>
  <si>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</si>
  <si>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</si>
  <si>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</si>
  <si>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</si>
  <si>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</si>
  <si>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</si>
  <si>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</si>
  <si>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</si>
  <si>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</si>
  <si>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</si>
  <si>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</si>
  <si>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</si>
  <si>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</si>
  <si>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</si>
  <si>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</si>
  <si>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</si>
  <si>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</si>
  <si>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</si>
  <si>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</si>
  <si>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</si>
  <si>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</si>
  <si>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</si>
  <si>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</si>
  <si>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</si>
  <si>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</si>
  <si>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</si>
  <si>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</si>
  <si>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</si>
  <si>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</si>
  <si>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</si>
  <si>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</si>
  <si>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</si>
  <si>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</si>
  <si>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</si>
  <si>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</si>
  <si>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</si>
  <si>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</si>
  <si>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</si>
  <si>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</si>
  <si>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</si>
  <si>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</si>
  <si>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</si>
  <si>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</si>
  <si>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</si>
  <si>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</si>
  <si>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</si>
  <si>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</si>
  <si>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</si>
  <si>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</si>
  <si>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</si>
  <si>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</si>
  <si>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</si>
  <si>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</si>
  <si>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</si>
  <si>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</si>
  <si>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</si>
  <si>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</si>
  <si>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</si>
  <si>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</si>
  <si>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</si>
  <si>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</si>
  <si>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</si>
  <si>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</si>
  <si>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</si>
  <si>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</si>
  <si>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</si>
  <si>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</si>
  <si>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</si>
  <si>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</si>
  <si>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</si>
  <si>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</si>
  <si>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</si>
  <si>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</si>
  <si>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</si>
  <si>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</si>
  <si>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</si>
  <si>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</si>
  <si>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</si>
  <si>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</si>
  <si>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</si>
  <si>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</si>
  <si>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</si>
  <si>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</si>
  <si>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</si>
  <si>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</si>
  <si>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</si>
  <si>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</si>
  <si>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</si>
  <si>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</si>
  <si>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</si>
  <si>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</si>
  <si>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</si>
  <si>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</si>
  <si>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</si>
  <si>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</si>
  <si>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</si>
  <si>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</si>
  <si>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</si>
  <si>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</si>
  <si>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</si>
  <si>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</si>
  <si>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</si>
  <si>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</si>
  <si>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</si>
  <si>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</si>
  <si>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</si>
  <si>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</si>
  <si>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本事業は令和2年度から法適用し、①有形固定資産減価償却率（5.98％）は類似団体平均値よりも低い。
現在、部品の交換修繕などの軽微な修繕は行っていますが、今後は経年劣化等による躯体の修繕など大規模な修繕が予想されます。
また、事業開始時に設置した合併処理浄化槽が一斉に更新時期を迎え、今後多額の更新費用が必要となります。</t>
    <rPh sb="36" eb="40">
      <t>ルイジダンタイ</t>
    </rPh>
    <rPh sb="40" eb="43">
      <t>ヘイキンチ</t>
    </rPh>
    <phoneticPr fontId="4"/>
  </si>
  <si>
    <t>①経常収支比率（105.97％）は類似団体平均値よりも高い。単年度の収支は黒字になっています。
②累積欠損金比率（18.02％）は類似団体平均値よりも低い。
③流動比率（138.02％）は類似団体平均値よりもかなり高い。短期的な支払い能力については問題ありません。
⑤経費回収率（37.61％）は類似団体平均値よりもかなり低い。汚水処理費が下水道使用料で賄われていないのが現状です。
⑥汚水処理原価（412.77円）は類似団体平均値よりもかなり高い。
⑦施設利用率（38.10％）は類似団体平均値よりもかなり低いが、合併処理浄化槽の処理能力以上の汚水の流入がないということであり、問題ありません。</t>
    <rPh sb="17" eb="24">
      <t>ルイジダンタイヘイキンチ</t>
    </rPh>
    <rPh sb="27" eb="28">
      <t>タカ</t>
    </rPh>
    <rPh sb="65" eb="72">
      <t>ルイジダンタイヘイキンチ</t>
    </rPh>
    <rPh sb="75" eb="76">
      <t>ヒク</t>
    </rPh>
    <rPh sb="94" eb="101">
      <t>ルイジダンタイヘイキンチ</t>
    </rPh>
    <rPh sb="107" eb="108">
      <t>タカ</t>
    </rPh>
    <rPh sb="241" eb="248">
      <t>ルイジダンタイヘイキンチ</t>
    </rPh>
    <rPh sb="254" eb="255">
      <t>ヒク</t>
    </rPh>
    <rPh sb="258" eb="265">
      <t>ガッペイショリジョウカソウ</t>
    </rPh>
    <rPh sb="266" eb="270">
      <t>ショリノウリョク</t>
    </rPh>
    <rPh sb="270" eb="272">
      <t>イジョウ</t>
    </rPh>
    <rPh sb="273" eb="275">
      <t>オスイ</t>
    </rPh>
    <rPh sb="276" eb="278">
      <t>リュウニュウ</t>
    </rPh>
    <rPh sb="290" eb="292">
      <t>モンダイ</t>
    </rPh>
    <phoneticPr fontId="4"/>
  </si>
  <si>
    <t>本事業は平成24年度をもって新規の合併処理浄化槽設置を終了し維持管理のみを行っています。
単年度の収支は黒字になっていますが、一般会計からの多額の繰入金を受けており、経営の健全性・効率性には課題があります。設備の老朽化に伴う維持管理費の増加や多額の更新費用が必要となることが見込まれますが、人口減少により使用料収入の減収が予想されるため、引き続き一般会計からの繰入金に頼らざるを得ない状況にあります。
引き続き維持管理費の削減や老朽化した浄化槽の更新費用の低減・平準化を図るとともに、下水道使用料の改定についても検討する必要があります。
※令和2年度より地方公営企業法適用事業となったため、令和元年度以前のデータは該当数値のあるものであっても本分析表に記載されていません。</t>
    <rPh sb="0" eb="1">
      <t>ホン</t>
    </rPh>
    <rPh sb="219" eb="222">
      <t>ジョウカソウ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</si>
</sst>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D0-4955-85A4-5F69C3D37D9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8D0-4955-85A4-5F69C3D37D9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38.1</c:v>
                </c:pt>
              </c:numCache>
            </c:numRef>
          </c:val>
          <c:extLst>
            <c:ext xmlns:c16="http://schemas.microsoft.com/office/drawing/2014/chart" uri="{C3380CC4-5D6E-409C-BE32-E72D297353CC}">
              <c16:uniqueId val="{00000000-FCD4-4461-98AD-1AA16568A56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58.19</c:v>
                </c:pt>
              </c:numCache>
            </c:numRef>
          </c:val>
          <c:smooth val="0"/>
          <c:extLst>
            <c:ext xmlns:c16="http://schemas.microsoft.com/office/drawing/2014/chart" uri="{C3380CC4-5D6E-409C-BE32-E72D297353CC}">
              <c16:uniqueId val="{00000001-FCD4-4461-98AD-1AA16568A56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858F-44BD-B75A-42CF95095F7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87.8</c:v>
                </c:pt>
              </c:numCache>
            </c:numRef>
          </c:val>
          <c:smooth val="0"/>
          <c:extLst>
            <c:ext xmlns:c16="http://schemas.microsoft.com/office/drawing/2014/chart" uri="{C3380CC4-5D6E-409C-BE32-E72D297353CC}">
              <c16:uniqueId val="{00000001-858F-44BD-B75A-42CF95095F7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105.97</c:v>
                </c:pt>
              </c:numCache>
            </c:numRef>
          </c:val>
          <c:extLst>
            <c:ext xmlns:c16="http://schemas.microsoft.com/office/drawing/2014/chart" uri="{C3380CC4-5D6E-409C-BE32-E72D297353CC}">
              <c16:uniqueId val="{00000000-D47D-4BF5-BFE1-7797945BA8B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99.03</c:v>
                </c:pt>
              </c:numCache>
            </c:numRef>
          </c:val>
          <c:smooth val="0"/>
          <c:extLst>
            <c:ext xmlns:c16="http://schemas.microsoft.com/office/drawing/2014/chart" uri="{C3380CC4-5D6E-409C-BE32-E72D297353CC}">
              <c16:uniqueId val="{00000001-D47D-4BF5-BFE1-7797945BA8B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5.98</c:v>
                </c:pt>
              </c:numCache>
            </c:numRef>
          </c:val>
          <c:extLst>
            <c:ext xmlns:c16="http://schemas.microsoft.com/office/drawing/2014/chart" uri="{C3380CC4-5D6E-409C-BE32-E72D297353CC}">
              <c16:uniqueId val="{00000000-8331-44F7-8CDA-4A50357CF22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15.74</c:v>
                </c:pt>
              </c:numCache>
            </c:numRef>
          </c:val>
          <c:smooth val="0"/>
          <c:extLst>
            <c:ext xmlns:c16="http://schemas.microsoft.com/office/drawing/2014/chart" uri="{C3380CC4-5D6E-409C-BE32-E72D297353CC}">
              <c16:uniqueId val="{00000001-8331-44F7-8CDA-4A50357CF22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EE-4D6C-B883-32675C78AA7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CEE-4D6C-B883-32675C78AA7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18.02</c:v>
                </c:pt>
              </c:numCache>
            </c:numRef>
          </c:val>
          <c:extLst>
            <c:ext xmlns:c16="http://schemas.microsoft.com/office/drawing/2014/chart" uri="{C3380CC4-5D6E-409C-BE32-E72D297353CC}">
              <c16:uniqueId val="{00000000-E2C3-4CC5-8F9F-3EC111DD93E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74.239999999999995</c:v>
                </c:pt>
              </c:numCache>
            </c:numRef>
          </c:val>
          <c:smooth val="0"/>
          <c:extLst>
            <c:ext xmlns:c16="http://schemas.microsoft.com/office/drawing/2014/chart" uri="{C3380CC4-5D6E-409C-BE32-E72D297353CC}">
              <c16:uniqueId val="{00000001-E2C3-4CC5-8F9F-3EC111DD93E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138.02000000000001</c:v>
                </c:pt>
              </c:numCache>
            </c:numRef>
          </c:val>
          <c:extLst>
            <c:ext xmlns:c16="http://schemas.microsoft.com/office/drawing/2014/chart" uri="{C3380CC4-5D6E-409C-BE32-E72D297353CC}">
              <c16:uniqueId val="{00000000-6433-414F-8204-FC25E032C9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100.47</c:v>
                </c:pt>
              </c:numCache>
            </c:numRef>
          </c:val>
          <c:smooth val="0"/>
          <c:extLst>
            <c:ext xmlns:c16="http://schemas.microsoft.com/office/drawing/2014/chart" uri="{C3380CC4-5D6E-409C-BE32-E72D297353CC}">
              <c16:uniqueId val="{00000001-6433-414F-8204-FC25E032C9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979-4B58-BA20-4E22740272C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294.27</c:v>
                </c:pt>
              </c:numCache>
            </c:numRef>
          </c:val>
          <c:smooth val="0"/>
          <c:extLst>
            <c:ext xmlns:c16="http://schemas.microsoft.com/office/drawing/2014/chart" uri="{C3380CC4-5D6E-409C-BE32-E72D297353CC}">
              <c16:uniqueId val="{00000001-1979-4B58-BA20-4E22740272C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37.61</c:v>
                </c:pt>
              </c:numCache>
            </c:numRef>
          </c:val>
          <c:extLst>
            <c:ext xmlns:c16="http://schemas.microsoft.com/office/drawing/2014/chart" uri="{C3380CC4-5D6E-409C-BE32-E72D297353CC}">
              <c16:uniqueId val="{00000000-342E-4988-990D-2F6C1E06B38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60.59</c:v>
                </c:pt>
              </c:numCache>
            </c:numRef>
          </c:val>
          <c:smooth val="0"/>
          <c:extLst>
            <c:ext xmlns:c16="http://schemas.microsoft.com/office/drawing/2014/chart" uri="{C3380CC4-5D6E-409C-BE32-E72D297353CC}">
              <c16:uniqueId val="{00000001-342E-4988-990D-2F6C1E06B38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412.77</c:v>
                </c:pt>
              </c:numCache>
            </c:numRef>
          </c:val>
          <c:extLst>
            <c:ext xmlns:c16="http://schemas.microsoft.com/office/drawing/2014/chart" uri="{C3380CC4-5D6E-409C-BE32-E72D297353CC}">
              <c16:uniqueId val="{00000000-B481-4C8E-A13E-A4335E00FE1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280.23</c:v>
                </c:pt>
              </c:numCache>
            </c:numRef>
          </c:val>
          <c:smooth val="0"/>
          <c:extLst>
            <c:ext xmlns:c16="http://schemas.microsoft.com/office/drawing/2014/chart" uri="{C3380CC4-5D6E-409C-BE32-E72D297353CC}">
              <c16:uniqueId val="{00000001-B481-4C8E-A13E-A4335E00FE1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election sqref="A1:X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西海市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26998</v>
      </c>
      <c r="AM8" s="51"/>
      <c r="AN8" s="51"/>
      <c r="AO8" s="51"/>
      <c r="AP8" s="51"/>
      <c r="AQ8" s="51"/>
      <c r="AR8" s="51"/>
      <c r="AS8" s="51"/>
      <c r="AT8" s="46">
        <f>データ!T6</f>
        <v>241.6</v>
      </c>
      <c r="AU8" s="46"/>
      <c r="AV8" s="46"/>
      <c r="AW8" s="46"/>
      <c r="AX8" s="46"/>
      <c r="AY8" s="46"/>
      <c r="AZ8" s="46"/>
      <c r="BA8" s="46"/>
      <c r="BB8" s="46">
        <f>データ!U6</f>
        <v>111.75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70.650000000000006</v>
      </c>
      <c r="J10" s="46"/>
      <c r="K10" s="46"/>
      <c r="L10" s="46"/>
      <c r="M10" s="46"/>
      <c r="N10" s="46"/>
      <c r="O10" s="46"/>
      <c r="P10" s="46">
        <f>データ!P6</f>
        <v>4.5599999999999996</v>
      </c>
      <c r="Q10" s="46"/>
      <c r="R10" s="46"/>
      <c r="S10" s="46"/>
      <c r="T10" s="46"/>
      <c r="U10" s="46"/>
      <c r="V10" s="46"/>
      <c r="W10" s="46">
        <f>データ!Q6</f>
        <v>100</v>
      </c>
      <c r="X10" s="46"/>
      <c r="Y10" s="46"/>
      <c r="Z10" s="46"/>
      <c r="AA10" s="46"/>
      <c r="AB10" s="46"/>
      <c r="AC10" s="46"/>
      <c r="AD10" s="51">
        <f>データ!R6</f>
        <v>3257</v>
      </c>
      <c r="AE10" s="51"/>
      <c r="AF10" s="51"/>
      <c r="AG10" s="51"/>
      <c r="AH10" s="51"/>
      <c r="AI10" s="51"/>
      <c r="AJ10" s="51"/>
      <c r="AK10" s="2"/>
      <c r="AL10" s="51">
        <f>データ!V6</f>
        <v>1222</v>
      </c>
      <c r="AM10" s="51"/>
      <c r="AN10" s="51"/>
      <c r="AO10" s="51"/>
      <c r="AP10" s="51"/>
      <c r="AQ10" s="51"/>
      <c r="AR10" s="51"/>
      <c r="AS10" s="51"/>
      <c r="AT10" s="46">
        <f>データ!W6</f>
        <v>234.1</v>
      </c>
      <c r="AU10" s="46"/>
      <c r="AV10" s="46"/>
      <c r="AW10" s="46"/>
      <c r="AX10" s="46"/>
      <c r="AY10" s="46"/>
      <c r="AZ10" s="46"/>
      <c r="BA10" s="46"/>
      <c r="BB10" s="46">
        <f>データ!X6</f>
        <v>5.22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115</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【98.17】</v>
      </c>
      <c r="F85" s="26" t="str">
        <f>データ!AT6</f>
        <v>【92.20】</v>
      </c>
      <c r="G85" s="26" t="str">
        <f>データ!BE6</f>
        <v>【106.38】</v>
      </c>
      <c r="H85" s="26" t="str">
        <f>データ!BP6</f>
        <v>【314.13】</v>
      </c>
      <c r="I85" s="26" t="str">
        <f>データ!CA6</f>
        <v>【58.42】</v>
      </c>
      <c r="J85" s="26" t="str">
        <f>データ!CL6</f>
        <v>【282.28】</v>
      </c>
      <c r="K85" s="26" t="str">
        <f>データ!CW6</f>
        <v>【57.83】</v>
      </c>
      <c r="L85" s="26" t="str">
        <f>データ!DH6</f>
        <v>【77.67】</v>
      </c>
      <c r="M85" s="26" t="str">
        <f>データ!DS6</f>
        <v>【15.64】</v>
      </c>
      <c r="N85" s="26" t="str">
        <f>データ!ED6</f>
        <v>【-】</v>
      </c>
      <c r="O85" s="26" t="str">
        <f>データ!EO6</f>
        <v>【-】</v>
      </c>
    </row>
  </sheetData>
  <sheetProtection algorithmName="SHA-512" hashValue="8Eo6yedtVcaJL7LQAcqWp3xMU1tlt/4vbmdz5e2xX3KdPmK7dG87gjUWuxekob2GSmXCtbl8i5bjcZj/SfWicw==" saltValue="m5BnBZZaAD02vHw4n5BQH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422126</v>
      </c>
      <c r="D6" s="33">
        <f t="shared" si="3"/>
        <v>46</v>
      </c>
      <c r="E6" s="33">
        <f t="shared" si="3"/>
        <v>18</v>
      </c>
      <c r="F6" s="33">
        <f t="shared" si="3"/>
        <v>0</v>
      </c>
      <c r="G6" s="33">
        <f t="shared" si="3"/>
        <v>0</v>
      </c>
      <c r="H6" s="33" t="str">
        <f t="shared" si="3"/>
        <v>長崎県　西海市</v>
      </c>
      <c r="I6" s="33" t="str">
        <f t="shared" si="3"/>
        <v>法適用</v>
      </c>
      <c r="J6" s="33" t="str">
        <f t="shared" si="3"/>
        <v>下水道事業</v>
      </c>
      <c r="K6" s="33" t="str">
        <f t="shared" si="3"/>
        <v>特定地域生活排水処理</v>
      </c>
      <c r="L6" s="33" t="str">
        <f t="shared" si="3"/>
        <v>K2</v>
      </c>
      <c r="M6" s="33" t="str">
        <f t="shared" si="3"/>
        <v>非設置</v>
      </c>
      <c r="N6" s="34" t="str">
        <f t="shared" si="3"/>
        <v>-</v>
      </c>
      <c r="O6" s="34">
        <f t="shared" si="3"/>
        <v>70.650000000000006</v>
      </c>
      <c r="P6" s="34">
        <f t="shared" si="3"/>
        <v>4.5599999999999996</v>
      </c>
      <c r="Q6" s="34">
        <f t="shared" si="3"/>
        <v>100</v>
      </c>
      <c r="R6" s="34">
        <f t="shared" si="3"/>
        <v>3257</v>
      </c>
      <c r="S6" s="34">
        <f t="shared" si="3"/>
        <v>26998</v>
      </c>
      <c r="T6" s="34">
        <f t="shared" si="3"/>
        <v>241.6</v>
      </c>
      <c r="U6" s="34">
        <f t="shared" si="3"/>
        <v>111.75</v>
      </c>
      <c r="V6" s="34">
        <f t="shared" si="3"/>
        <v>1222</v>
      </c>
      <c r="W6" s="34">
        <f t="shared" si="3"/>
        <v>234.1</v>
      </c>
      <c r="X6" s="34">
        <f t="shared" si="3"/>
        <v>5.22</v>
      </c>
      <c r="Y6" s="35" t="str">
        <f>IF(Y7="",NA(),Y7)</f>
        <v>-</v>
      </c>
      <c r="Z6" s="35" t="str">
        <f t="shared" ref="Z6:AH6" si="4">IF(Z7="",NA(),Z7)</f>
        <v>-</v>
      </c>
      <c r="AA6" s="35" t="str">
        <f t="shared" si="4"/>
        <v>-</v>
      </c>
      <c r="AB6" s="35" t="str">
        <f t="shared" si="4"/>
        <v>-</v>
      </c>
      <c r="AC6" s="35">
        <f t="shared" si="4"/>
        <v>105.97</v>
      </c>
      <c r="AD6" s="35" t="str">
        <f t="shared" si="4"/>
        <v>-</v>
      </c>
      <c r="AE6" s="35" t="str">
        <f t="shared" si="4"/>
        <v>-</v>
      </c>
      <c r="AF6" s="35" t="str">
        <f t="shared" si="4"/>
        <v>-</v>
      </c>
      <c r="AG6" s="35" t="str">
        <f t="shared" si="4"/>
        <v>-</v>
      </c>
      <c r="AH6" s="35">
        <f t="shared" si="4"/>
        <v>99.03</v>
      </c>
      <c r="AI6" s="34" t="str">
        <f>IF(AI7="","",IF(AI7="-","【-】","【"&amp;SUBSTITUTE(TEXT(AI7,"#,##0.00"),"-","△")&amp;"】"))</f>
        <v>【98.17】</v>
      </c>
      <c r="AJ6" s="35" t="str">
        <f>IF(AJ7="",NA(),AJ7)</f>
        <v>-</v>
      </c>
      <c r="AK6" s="35" t="str">
        <f t="shared" ref="AK6:AS6" si="5">IF(AK7="",NA(),AK7)</f>
        <v>-</v>
      </c>
      <c r="AL6" s="35" t="str">
        <f t="shared" si="5"/>
        <v>-</v>
      </c>
      <c r="AM6" s="35" t="str">
        <f t="shared" si="5"/>
        <v>-</v>
      </c>
      <c r="AN6" s="35">
        <f t="shared" si="5"/>
        <v>18.02</v>
      </c>
      <c r="AO6" s="35" t="str">
        <f t="shared" si="5"/>
        <v>-</v>
      </c>
      <c r="AP6" s="35" t="str">
        <f t="shared" si="5"/>
        <v>-</v>
      </c>
      <c r="AQ6" s="35" t="str">
        <f t="shared" si="5"/>
        <v>-</v>
      </c>
      <c r="AR6" s="35" t="str">
        <f t="shared" si="5"/>
        <v>-</v>
      </c>
      <c r="AS6" s="35">
        <f t="shared" si="5"/>
        <v>74.239999999999995</v>
      </c>
      <c r="AT6" s="34" t="str">
        <f>IF(AT7="","",IF(AT7="-","【-】","【"&amp;SUBSTITUTE(TEXT(AT7,"#,##0.00"),"-","△")&amp;"】"))</f>
        <v>【92.20】</v>
      </c>
      <c r="AU6" s="35" t="str">
        <f>IF(AU7="",NA(),AU7)</f>
        <v>-</v>
      </c>
      <c r="AV6" s="35" t="str">
        <f t="shared" ref="AV6:BD6" si="6">IF(AV7="",NA(),AV7)</f>
        <v>-</v>
      </c>
      <c r="AW6" s="35" t="str">
        <f t="shared" si="6"/>
        <v>-</v>
      </c>
      <c r="AX6" s="35" t="str">
        <f t="shared" si="6"/>
        <v>-</v>
      </c>
      <c r="AY6" s="35">
        <f t="shared" si="6"/>
        <v>138.02000000000001</v>
      </c>
      <c r="AZ6" s="35" t="str">
        <f t="shared" si="6"/>
        <v>-</v>
      </c>
      <c r="BA6" s="35" t="str">
        <f t="shared" si="6"/>
        <v>-</v>
      </c>
      <c r="BB6" s="35" t="str">
        <f t="shared" si="6"/>
        <v>-</v>
      </c>
      <c r="BC6" s="35" t="str">
        <f t="shared" si="6"/>
        <v>-</v>
      </c>
      <c r="BD6" s="35">
        <f t="shared" si="6"/>
        <v>100.47</v>
      </c>
      <c r="BE6" s="34" t="str">
        <f>IF(BE7="","",IF(BE7="-","【-】","【"&amp;SUBSTITUTE(TEXT(BE7,"#,##0.00"),"-","△")&amp;"】"))</f>
        <v>【106.38】</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294.27</v>
      </c>
      <c r="BP6" s="34" t="str">
        <f>IF(BP7="","",IF(BP7="-","【-】","【"&amp;SUBSTITUTE(TEXT(BP7,"#,##0.00"),"-","△")&amp;"】"))</f>
        <v>【314.13】</v>
      </c>
      <c r="BQ6" s="35" t="str">
        <f>IF(BQ7="",NA(),BQ7)</f>
        <v>-</v>
      </c>
      <c r="BR6" s="35" t="str">
        <f t="shared" ref="BR6:BZ6" si="8">IF(BR7="",NA(),BR7)</f>
        <v>-</v>
      </c>
      <c r="BS6" s="35" t="str">
        <f t="shared" si="8"/>
        <v>-</v>
      </c>
      <c r="BT6" s="35" t="str">
        <f t="shared" si="8"/>
        <v>-</v>
      </c>
      <c r="BU6" s="35">
        <f t="shared" si="8"/>
        <v>37.61</v>
      </c>
      <c r="BV6" s="35" t="str">
        <f t="shared" si="8"/>
        <v>-</v>
      </c>
      <c r="BW6" s="35" t="str">
        <f t="shared" si="8"/>
        <v>-</v>
      </c>
      <c r="BX6" s="35" t="str">
        <f t="shared" si="8"/>
        <v>-</v>
      </c>
      <c r="BY6" s="35" t="str">
        <f t="shared" si="8"/>
        <v>-</v>
      </c>
      <c r="BZ6" s="35">
        <f t="shared" si="8"/>
        <v>60.59</v>
      </c>
      <c r="CA6" s="34" t="str">
        <f>IF(CA7="","",IF(CA7="-","【-】","【"&amp;SUBSTITUTE(TEXT(CA7,"#,##0.00"),"-","△")&amp;"】"))</f>
        <v>【58.42】</v>
      </c>
      <c r="CB6" s="35" t="str">
        <f>IF(CB7="",NA(),CB7)</f>
        <v>-</v>
      </c>
      <c r="CC6" s="35" t="str">
        <f t="shared" ref="CC6:CK6" si="9">IF(CC7="",NA(),CC7)</f>
        <v>-</v>
      </c>
      <c r="CD6" s="35" t="str">
        <f t="shared" si="9"/>
        <v>-</v>
      </c>
      <c r="CE6" s="35" t="str">
        <f t="shared" si="9"/>
        <v>-</v>
      </c>
      <c r="CF6" s="35">
        <f t="shared" si="9"/>
        <v>412.77</v>
      </c>
      <c r="CG6" s="35" t="str">
        <f t="shared" si="9"/>
        <v>-</v>
      </c>
      <c r="CH6" s="35" t="str">
        <f t="shared" si="9"/>
        <v>-</v>
      </c>
      <c r="CI6" s="35" t="str">
        <f t="shared" si="9"/>
        <v>-</v>
      </c>
      <c r="CJ6" s="35" t="str">
        <f t="shared" si="9"/>
        <v>-</v>
      </c>
      <c r="CK6" s="35">
        <f t="shared" si="9"/>
        <v>280.23</v>
      </c>
      <c r="CL6" s="34" t="str">
        <f>IF(CL7="","",IF(CL7="-","【-】","【"&amp;SUBSTITUTE(TEXT(CL7,"#,##0.00"),"-","△")&amp;"】"))</f>
        <v>【282.28】</v>
      </c>
      <c r="CM6" s="35" t="str">
        <f>IF(CM7="",NA(),CM7)</f>
        <v>-</v>
      </c>
      <c r="CN6" s="35" t="str">
        <f t="shared" ref="CN6:CV6" si="10">IF(CN7="",NA(),CN7)</f>
        <v>-</v>
      </c>
      <c r="CO6" s="35" t="str">
        <f t="shared" si="10"/>
        <v>-</v>
      </c>
      <c r="CP6" s="35" t="str">
        <f t="shared" si="10"/>
        <v>-</v>
      </c>
      <c r="CQ6" s="35">
        <f t="shared" si="10"/>
        <v>38.1</v>
      </c>
      <c r="CR6" s="35" t="str">
        <f t="shared" si="10"/>
        <v>-</v>
      </c>
      <c r="CS6" s="35" t="str">
        <f t="shared" si="10"/>
        <v>-</v>
      </c>
      <c r="CT6" s="35" t="str">
        <f t="shared" si="10"/>
        <v>-</v>
      </c>
      <c r="CU6" s="35" t="str">
        <f t="shared" si="10"/>
        <v>-</v>
      </c>
      <c r="CV6" s="35">
        <f t="shared" si="10"/>
        <v>58.19</v>
      </c>
      <c r="CW6" s="34" t="str">
        <f>IF(CW7="","",IF(CW7="-","【-】","【"&amp;SUBSTITUTE(TEXT(CW7,"#,##0.00"),"-","△")&amp;"】"))</f>
        <v>【57.83】</v>
      </c>
      <c r="CX6" s="35" t="str">
        <f>IF(CX7="",NA(),CX7)</f>
        <v>-</v>
      </c>
      <c r="CY6" s="35" t="str">
        <f t="shared" ref="CY6:DG6" si="11">IF(CY7="",NA(),CY7)</f>
        <v>-</v>
      </c>
      <c r="CZ6" s="35" t="str">
        <f t="shared" si="11"/>
        <v>-</v>
      </c>
      <c r="DA6" s="35" t="str">
        <f t="shared" si="11"/>
        <v>-</v>
      </c>
      <c r="DB6" s="35">
        <f t="shared" si="11"/>
        <v>100</v>
      </c>
      <c r="DC6" s="35" t="str">
        <f t="shared" si="11"/>
        <v>-</v>
      </c>
      <c r="DD6" s="35" t="str">
        <f t="shared" si="11"/>
        <v>-</v>
      </c>
      <c r="DE6" s="35" t="str">
        <f t="shared" si="11"/>
        <v>-</v>
      </c>
      <c r="DF6" s="35" t="str">
        <f t="shared" si="11"/>
        <v>-</v>
      </c>
      <c r="DG6" s="35">
        <f t="shared" si="11"/>
        <v>87.8</v>
      </c>
      <c r="DH6" s="34" t="str">
        <f>IF(DH7="","",IF(DH7="-","【-】","【"&amp;SUBSTITUTE(TEXT(DH7,"#,##0.00"),"-","△")&amp;"】"))</f>
        <v>【77.67】</v>
      </c>
      <c r="DI6" s="35" t="str">
        <f>IF(DI7="",NA(),DI7)</f>
        <v>-</v>
      </c>
      <c r="DJ6" s="35" t="str">
        <f t="shared" ref="DJ6:DR6" si="12">IF(DJ7="",NA(),DJ7)</f>
        <v>-</v>
      </c>
      <c r="DK6" s="35" t="str">
        <f t="shared" si="12"/>
        <v>-</v>
      </c>
      <c r="DL6" s="35" t="str">
        <f t="shared" si="12"/>
        <v>-</v>
      </c>
      <c r="DM6" s="35">
        <f t="shared" si="12"/>
        <v>5.98</v>
      </c>
      <c r="DN6" s="35" t="str">
        <f t="shared" si="12"/>
        <v>-</v>
      </c>
      <c r="DO6" s="35" t="str">
        <f t="shared" si="12"/>
        <v>-</v>
      </c>
      <c r="DP6" s="35" t="str">
        <f t="shared" si="12"/>
        <v>-</v>
      </c>
      <c r="DQ6" s="35" t="str">
        <f t="shared" si="12"/>
        <v>-</v>
      </c>
      <c r="DR6" s="35">
        <f t="shared" si="12"/>
        <v>15.74</v>
      </c>
      <c r="DS6" s="34" t="str">
        <f>IF(DS7="","",IF(DS7="-","【-】","【"&amp;SUBSTITUTE(TEXT(DS7,"#,##0.00"),"-","△")&amp;"】"))</f>
        <v>【15.64】</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422126</v>
      </c>
      <c r="D7" s="37">
        <v>46</v>
      </c>
      <c r="E7" s="37">
        <v>18</v>
      </c>
      <c r="F7" s="37">
        <v>0</v>
      </c>
      <c r="G7" s="37">
        <v>0</v>
      </c>
      <c r="H7" s="37" t="s">
        <v>96</v>
      </c>
      <c r="I7" s="37" t="s">
        <v>97</v>
      </c>
      <c r="J7" s="37" t="s">
        <v>98</v>
      </c>
      <c r="K7" s="37" t="s">
        <v>99</v>
      </c>
      <c r="L7" s="37" t="s">
        <v>100</v>
      </c>
      <c r="M7" s="37" t="s">
        <v>101</v>
      </c>
      <c r="N7" s="38" t="s">
        <v>102</v>
      </c>
      <c r="O7" s="38">
        <v>70.650000000000006</v>
      </c>
      <c r="P7" s="38">
        <v>4.5599999999999996</v>
      </c>
      <c r="Q7" s="38">
        <v>100</v>
      </c>
      <c r="R7" s="38">
        <v>3257</v>
      </c>
      <c r="S7" s="38">
        <v>26998</v>
      </c>
      <c r="T7" s="38">
        <v>241.6</v>
      </c>
      <c r="U7" s="38">
        <v>111.75</v>
      </c>
      <c r="V7" s="38">
        <v>1222</v>
      </c>
      <c r="W7" s="38">
        <v>234.1</v>
      </c>
      <c r="X7" s="38">
        <v>5.22</v>
      </c>
      <c r="Y7" s="38" t="s">
        <v>102</v>
      </c>
      <c r="Z7" s="38" t="s">
        <v>102</v>
      </c>
      <c r="AA7" s="38" t="s">
        <v>102</v>
      </c>
      <c r="AB7" s="38" t="s">
        <v>102</v>
      </c>
      <c r="AC7" s="38">
        <v>105.97</v>
      </c>
      <c r="AD7" s="38" t="s">
        <v>102</v>
      </c>
      <c r="AE7" s="38" t="s">
        <v>102</v>
      </c>
      <c r="AF7" s="38" t="s">
        <v>102</v>
      </c>
      <c r="AG7" s="38" t="s">
        <v>102</v>
      </c>
      <c r="AH7" s="38">
        <v>99.03</v>
      </c>
      <c r="AI7" s="38">
        <v>98.17</v>
      </c>
      <c r="AJ7" s="38" t="s">
        <v>102</v>
      </c>
      <c r="AK7" s="38" t="s">
        <v>102</v>
      </c>
      <c r="AL7" s="38" t="s">
        <v>102</v>
      </c>
      <c r="AM7" s="38" t="s">
        <v>102</v>
      </c>
      <c r="AN7" s="38">
        <v>18.02</v>
      </c>
      <c r="AO7" s="38" t="s">
        <v>102</v>
      </c>
      <c r="AP7" s="38" t="s">
        <v>102</v>
      </c>
      <c r="AQ7" s="38" t="s">
        <v>102</v>
      </c>
      <c r="AR7" s="38" t="s">
        <v>102</v>
      </c>
      <c r="AS7" s="38">
        <v>74.239999999999995</v>
      </c>
      <c r="AT7" s="38">
        <v>92.2</v>
      </c>
      <c r="AU7" s="38" t="s">
        <v>102</v>
      </c>
      <c r="AV7" s="38" t="s">
        <v>102</v>
      </c>
      <c r="AW7" s="38" t="s">
        <v>102</v>
      </c>
      <c r="AX7" s="38" t="s">
        <v>102</v>
      </c>
      <c r="AY7" s="38">
        <v>138.02000000000001</v>
      </c>
      <c r="AZ7" s="38" t="s">
        <v>102</v>
      </c>
      <c r="BA7" s="38" t="s">
        <v>102</v>
      </c>
      <c r="BB7" s="38" t="s">
        <v>102</v>
      </c>
      <c r="BC7" s="38" t="s">
        <v>102</v>
      </c>
      <c r="BD7" s="38">
        <v>100.47</v>
      </c>
      <c r="BE7" s="38">
        <v>106.38</v>
      </c>
      <c r="BF7" s="38" t="s">
        <v>102</v>
      </c>
      <c r="BG7" s="38" t="s">
        <v>102</v>
      </c>
      <c r="BH7" s="38" t="s">
        <v>102</v>
      </c>
      <c r="BI7" s="38" t="s">
        <v>102</v>
      </c>
      <c r="BJ7" s="38">
        <v>0</v>
      </c>
      <c r="BK7" s="38" t="s">
        <v>102</v>
      </c>
      <c r="BL7" s="38" t="s">
        <v>102</v>
      </c>
      <c r="BM7" s="38" t="s">
        <v>102</v>
      </c>
      <c r="BN7" s="38" t="s">
        <v>102</v>
      </c>
      <c r="BO7" s="38">
        <v>294.27</v>
      </c>
      <c r="BP7" s="38">
        <v>314.13</v>
      </c>
      <c r="BQ7" s="38" t="s">
        <v>102</v>
      </c>
      <c r="BR7" s="38" t="s">
        <v>102</v>
      </c>
      <c r="BS7" s="38" t="s">
        <v>102</v>
      </c>
      <c r="BT7" s="38" t="s">
        <v>102</v>
      </c>
      <c r="BU7" s="38">
        <v>37.61</v>
      </c>
      <c r="BV7" s="38" t="s">
        <v>102</v>
      </c>
      <c r="BW7" s="38" t="s">
        <v>102</v>
      </c>
      <c r="BX7" s="38" t="s">
        <v>102</v>
      </c>
      <c r="BY7" s="38" t="s">
        <v>102</v>
      </c>
      <c r="BZ7" s="38">
        <v>60.59</v>
      </c>
      <c r="CA7" s="38">
        <v>58.42</v>
      </c>
      <c r="CB7" s="38" t="s">
        <v>102</v>
      </c>
      <c r="CC7" s="38" t="s">
        <v>102</v>
      </c>
      <c r="CD7" s="38" t="s">
        <v>102</v>
      </c>
      <c r="CE7" s="38" t="s">
        <v>102</v>
      </c>
      <c r="CF7" s="38">
        <v>412.77</v>
      </c>
      <c r="CG7" s="38" t="s">
        <v>102</v>
      </c>
      <c r="CH7" s="38" t="s">
        <v>102</v>
      </c>
      <c r="CI7" s="38" t="s">
        <v>102</v>
      </c>
      <c r="CJ7" s="38" t="s">
        <v>102</v>
      </c>
      <c r="CK7" s="38">
        <v>280.23</v>
      </c>
      <c r="CL7" s="38">
        <v>282.27999999999997</v>
      </c>
      <c r="CM7" s="38" t="s">
        <v>102</v>
      </c>
      <c r="CN7" s="38" t="s">
        <v>102</v>
      </c>
      <c r="CO7" s="38" t="s">
        <v>102</v>
      </c>
      <c r="CP7" s="38" t="s">
        <v>102</v>
      </c>
      <c r="CQ7" s="38">
        <v>38.1</v>
      </c>
      <c r="CR7" s="38" t="s">
        <v>102</v>
      </c>
      <c r="CS7" s="38" t="s">
        <v>102</v>
      </c>
      <c r="CT7" s="38" t="s">
        <v>102</v>
      </c>
      <c r="CU7" s="38" t="s">
        <v>102</v>
      </c>
      <c r="CV7" s="38">
        <v>58.19</v>
      </c>
      <c r="CW7" s="38">
        <v>57.83</v>
      </c>
      <c r="CX7" s="38" t="s">
        <v>102</v>
      </c>
      <c r="CY7" s="38" t="s">
        <v>102</v>
      </c>
      <c r="CZ7" s="38" t="s">
        <v>102</v>
      </c>
      <c r="DA7" s="38" t="s">
        <v>102</v>
      </c>
      <c r="DB7" s="38">
        <v>100</v>
      </c>
      <c r="DC7" s="38" t="s">
        <v>102</v>
      </c>
      <c r="DD7" s="38" t="s">
        <v>102</v>
      </c>
      <c r="DE7" s="38" t="s">
        <v>102</v>
      </c>
      <c r="DF7" s="38" t="s">
        <v>102</v>
      </c>
      <c r="DG7" s="38">
        <v>87.8</v>
      </c>
      <c r="DH7" s="38">
        <v>77.67</v>
      </c>
      <c r="DI7" s="38" t="s">
        <v>102</v>
      </c>
      <c r="DJ7" s="38" t="s">
        <v>102</v>
      </c>
      <c r="DK7" s="38" t="s">
        <v>102</v>
      </c>
      <c r="DL7" s="38" t="s">
        <v>102</v>
      </c>
      <c r="DM7" s="38">
        <v>5.98</v>
      </c>
      <c r="DN7" s="38" t="s">
        <v>102</v>
      </c>
      <c r="DO7" s="38" t="s">
        <v>102</v>
      </c>
      <c r="DP7" s="38" t="s">
        <v>102</v>
      </c>
      <c r="DQ7" s="38" t="s">
        <v>102</v>
      </c>
      <c r="DR7" s="38">
        <v>15.74</v>
      </c>
      <c r="DS7" s="38">
        <v>15.64</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cp:lastPrinted>2022-01-26T09:54:43Z</cp:lastPrinted>
  <dcterms:created xsi:type="dcterms:W3CDTF">2021-12-03T07:40:09Z</dcterms:created>
  <dcterms:modified xsi:type="dcterms:W3CDTF">2022-02-21T08:11:55Z</dcterms:modified>
  <cp:category/>
</cp:coreProperties>
</file>