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A06A326C-537F-4CD1-A311-3A84EDE6A3ED}" xr6:coauthVersionLast="46" xr6:coauthVersionMax="46" xr10:uidLastSave="{00000000-0000-0000-0000-000000000000}"/>
  <workbookProtection workbookAlgorithmName="SHA-512" workbookHashValue="FUd7SKk7aTdocyPsnbJso2TA9oiYt1z04AuBc++69M94+XCARYJMuhsF+UM218j4sludeadJNhCrTjQppntvpw==" workbookSaltValue="udQdyu+9SnRUr/qf7WXrZ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Q6" i="5"/>
  <c r="P6" i="5"/>
  <c r="P10" i="4" s="1"/>
  <c r="O6" i="5"/>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AT10" i="4"/>
  <c r="AL10" i="4"/>
  <c r="AD10" i="4"/>
  <c r="W10" i="4"/>
  <c r="I10" i="4"/>
  <c r="B10" i="4"/>
  <c r="BB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<sst xmlns="http://schemas.openxmlformats.org/spreadsheetml/2006/main" count="319" uniqueCount="117">
  <si>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</si>
  <si>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</si>
  <si>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</si>
  <si>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</si>
  <si>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</si>
  <si>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</si>
  <si>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</si>
  <si>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</si>
  <si>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</si>
  <si>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</si>
  <si>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</si>
  <si>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</si>
  <si>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</si>
  <si>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</si>
  <si>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</si>
  <si>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</si>
  <si>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</si>
  <si>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</si>
  <si>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</si>
  <si>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</si>
  <si>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</si>
  <si>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</si>
  <si>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</si>
  <si>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</si>
  <si>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</si>
  <si>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</si>
  <si>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</si>
  <si>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</si>
  <si>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</si>
  <si>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</si>
  <si>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</si>
  <si>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</si>
  <si>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</si>
  <si>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</si>
  <si>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</si>
  <si>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</si>
  <si>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</si>
  <si>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</si>
  <si>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</si>
  <si>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</si>
  <si>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</si>
  <si>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</si>
  <si>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</si>
  <si>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</si>
  <si>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</si>
  <si>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</si>
  <si>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</si>
  <si>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</si>
  <si>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</si>
  <si>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</si>
  <si>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</si>
  <si>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</si>
  <si>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</si>
  <si>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</si>
  <si>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</si>
  <si>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</si>
  <si>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</si>
  <si>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</si>
  <si>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</si>
  <si>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</si>
  <si>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</si>
  <si>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</si>
  <si>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</si>
  <si>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</si>
  <si>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</si>
  <si>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</si>
  <si>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</si>
  <si>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</si>
  <si>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</si>
  <si>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</si>
  <si>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</si>
  <si>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</si>
  <si>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</si>
  <si>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</si>
  <si>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</si>
  <si>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</si>
  <si>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</si>
  <si>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</si>
  <si>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</si>
  <si>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</si>
  <si>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</si>
  <si>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</si>
  <si>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</si>
  <si>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</si>
  <si>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</si>
  <si>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</si>
  <si>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</si>
  <si>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</si>
  <si>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</si>
  <si>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</si>
  <si>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</si>
  <si>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</si>
  <si>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</si>
  <si>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</si>
  <si>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</si>
  <si>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</si>
  <si>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</si>
  <si>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</si>
  <si>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</si>
  <si>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</si>
  <si>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</si>
  <si>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</si>
  <si>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</si>
  <si>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</si>
  <si>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</si>
  <si>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</si>
  <si>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</si>
  <si>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</si>
  <si>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</si>
  <si>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</si>
  <si>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</si>
  <si>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</si>
  <si>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</si>
  <si>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</si>
  <si>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雲仙地区については、長寿命化計画に沿って、設備改修を行う予定である。</t>
    <phoneticPr fontId="4"/>
  </si>
  <si>
    <t>　特定環境保全公共下水道事業は、経費回収率が類似団体平均値を下回る数値となっている。これは汚水処理費に係る費用が使用料以外の収入に依存している状況を示しており主に市の一般会計からの繰入金にて賄われているもの。
　今後更なる経営改善を行っていくためには、適正な使用料収入の確保や汚水処理費の削減が必要であり、吾妻・瑞穂地区は、「水洗化率」が低い状況であるため、戸別訪問などを強化し水洗化人口及び有収水量の増加を目指したい。同時に将来の地方債償還金の負担が増大にならないよう考慮しながら、計画的に施設の更新を行う必要がある。</t>
    <rPh sb="1" eb="3">
      <t>トクテイ</t>
    </rPh>
    <rPh sb="3" eb="5">
      <t>カンキョウ</t>
    </rPh>
    <rPh sb="5" eb="7">
      <t>ホゼン</t>
    </rPh>
    <rPh sb="7" eb="9">
      <t>コウキョウ</t>
    </rPh>
    <rPh sb="74" eb="75">
      <t>シメ</t>
    </rPh>
    <rPh sb="79" eb="80">
      <t>オモ</t>
    </rPh>
    <rPh sb="81" eb="82">
      <t>シ</t>
    </rPh>
    <rPh sb="83" eb="85">
      <t>イッパン</t>
    </rPh>
    <rPh sb="85" eb="87">
      <t>カイケイ</t>
    </rPh>
    <rPh sb="90" eb="92">
      <t>クリイレ</t>
    </rPh>
    <rPh sb="92" eb="93">
      <t>キン</t>
    </rPh>
    <rPh sb="95" eb="96">
      <t>マカナ</t>
    </rPh>
    <rPh sb="106" eb="108">
      <t>コンゴ</t>
    </rPh>
    <rPh sb="108" eb="109">
      <t>サラ</t>
    </rPh>
    <rPh sb="116" eb="117">
      <t>オコナ</t>
    </rPh>
    <rPh sb="210" eb="212">
      <t>ドウジ</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</si>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</sst>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C1-4D9D-B15E-E4520B3652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27C1-4D9D-B15E-E4520B3652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39.840000000000003</c:v>
                </c:pt>
              </c:numCache>
            </c:numRef>
          </c:val>
          <c:extLst>
            <c:ext xmlns:c16="http://schemas.microsoft.com/office/drawing/2014/chart" uri="{C3380CC4-5D6E-409C-BE32-E72D297353CC}">
              <c16:uniqueId val="{00000000-DB95-4FB1-8919-00EC799643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45.87</c:v>
                </c:pt>
              </c:numCache>
            </c:numRef>
          </c:val>
          <c:smooth val="0"/>
          <c:extLst>
            <c:ext xmlns:c16="http://schemas.microsoft.com/office/drawing/2014/chart" uri="{C3380CC4-5D6E-409C-BE32-E72D297353CC}">
              <c16:uniqueId val="{00000001-DB95-4FB1-8919-00EC799643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63.29</c:v>
                </c:pt>
              </c:numCache>
            </c:numRef>
          </c:val>
          <c:extLst>
            <c:ext xmlns:c16="http://schemas.microsoft.com/office/drawing/2014/chart" uri="{C3380CC4-5D6E-409C-BE32-E72D297353CC}">
              <c16:uniqueId val="{00000000-C02E-4106-AFAD-7994859351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87.65</c:v>
                </c:pt>
              </c:numCache>
            </c:numRef>
          </c:val>
          <c:smooth val="0"/>
          <c:extLst>
            <c:ext xmlns:c16="http://schemas.microsoft.com/office/drawing/2014/chart" uri="{C3380CC4-5D6E-409C-BE32-E72D297353CC}">
              <c16:uniqueId val="{00000001-C02E-4106-AFAD-7994859351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111.54</c:v>
                </c:pt>
              </c:numCache>
            </c:numRef>
          </c:val>
          <c:extLst>
            <c:ext xmlns:c16="http://schemas.microsoft.com/office/drawing/2014/chart" uri="{C3380CC4-5D6E-409C-BE32-E72D297353CC}">
              <c16:uniqueId val="{00000000-56F6-4CCD-A303-559A975060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c:v>
                </c:pt>
              </c:numCache>
            </c:numRef>
          </c:val>
          <c:smooth val="0"/>
          <c:extLst>
            <c:ext xmlns:c16="http://schemas.microsoft.com/office/drawing/2014/chart" uri="{C3380CC4-5D6E-409C-BE32-E72D297353CC}">
              <c16:uniqueId val="{00000001-56F6-4CCD-A303-559A975060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3.95</c:v>
                </c:pt>
              </c:numCache>
            </c:numRef>
          </c:val>
          <c:extLst>
            <c:ext xmlns:c16="http://schemas.microsoft.com/office/drawing/2014/chart" uri="{C3380CC4-5D6E-409C-BE32-E72D297353CC}">
              <c16:uniqueId val="{00000000-BA15-4A05-B809-A34974A9B5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29.24</c:v>
                </c:pt>
              </c:numCache>
            </c:numRef>
          </c:val>
          <c:smooth val="0"/>
          <c:extLst>
            <c:ext xmlns:c16="http://schemas.microsoft.com/office/drawing/2014/chart" uri="{C3380CC4-5D6E-409C-BE32-E72D297353CC}">
              <c16:uniqueId val="{00000001-BA15-4A05-B809-A34974A9B5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02-40A9-B3F3-4A456B4458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902-40A9-B3F3-4A456B4458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E7-4C5E-AEC4-B64BD33240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48.2</c:v>
                </c:pt>
              </c:numCache>
            </c:numRef>
          </c:val>
          <c:smooth val="0"/>
          <c:extLst>
            <c:ext xmlns:c16="http://schemas.microsoft.com/office/drawing/2014/chart" uri="{C3380CC4-5D6E-409C-BE32-E72D297353CC}">
              <c16:uniqueId val="{00000001-1FE7-4C5E-AEC4-B64BD33240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98.91</c:v>
                </c:pt>
              </c:numCache>
            </c:numRef>
          </c:val>
          <c:extLst>
            <c:ext xmlns:c16="http://schemas.microsoft.com/office/drawing/2014/chart" uri="{C3380CC4-5D6E-409C-BE32-E72D297353CC}">
              <c16:uniqueId val="{00000000-8C79-4E74-A9AD-7E5DB4CA7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46.85</c:v>
                </c:pt>
              </c:numCache>
            </c:numRef>
          </c:val>
          <c:smooth val="0"/>
          <c:extLst>
            <c:ext xmlns:c16="http://schemas.microsoft.com/office/drawing/2014/chart" uri="{C3380CC4-5D6E-409C-BE32-E72D297353CC}">
              <c16:uniqueId val="{00000001-8C79-4E74-A9AD-7E5DB4CA7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103.66</c:v>
                </c:pt>
              </c:numCache>
            </c:numRef>
          </c:val>
          <c:extLst>
            <c:ext xmlns:c16="http://schemas.microsoft.com/office/drawing/2014/chart" uri="{C3380CC4-5D6E-409C-BE32-E72D297353CC}">
              <c16:uniqueId val="{00000000-52BB-455A-BBA0-9B823936EF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1268.6300000000001</c:v>
                </c:pt>
              </c:numCache>
            </c:numRef>
          </c:val>
          <c:smooth val="0"/>
          <c:extLst>
            <c:ext xmlns:c16="http://schemas.microsoft.com/office/drawing/2014/chart" uri="{C3380CC4-5D6E-409C-BE32-E72D297353CC}">
              <c16:uniqueId val="{00000001-52BB-455A-BBA0-9B823936EF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48.21</c:v>
                </c:pt>
              </c:numCache>
            </c:numRef>
          </c:val>
          <c:extLst>
            <c:ext xmlns:c16="http://schemas.microsoft.com/office/drawing/2014/chart" uri="{C3380CC4-5D6E-409C-BE32-E72D297353CC}">
              <c16:uniqueId val="{00000000-EB8A-4917-A029-55900ED9BF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82.88</c:v>
                </c:pt>
              </c:numCache>
            </c:numRef>
          </c:val>
          <c:smooth val="0"/>
          <c:extLst>
            <c:ext xmlns:c16="http://schemas.microsoft.com/office/drawing/2014/chart" uri="{C3380CC4-5D6E-409C-BE32-E72D297353CC}">
              <c16:uniqueId val="{00000001-EB8A-4917-A029-55900ED9BF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260.85000000000002</c:v>
                </c:pt>
              </c:numCache>
            </c:numRef>
          </c:val>
          <c:extLst>
            <c:ext xmlns:c16="http://schemas.microsoft.com/office/drawing/2014/chart" uri="{C3380CC4-5D6E-409C-BE32-E72D297353CC}">
              <c16:uniqueId val="{00000000-F813-424A-BA84-8850A0A9E6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187.76</c:v>
                </c:pt>
              </c:numCache>
            </c:numRef>
          </c:val>
          <c:smooth val="0"/>
          <c:extLst>
            <c:ext xmlns:c16="http://schemas.microsoft.com/office/drawing/2014/chart" uri="{C3380CC4-5D6E-409C-BE32-E72D297353CC}">
              <c16:uniqueId val="{00000001-F813-424A-BA84-8850A0A9E6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42783</v>
      </c>
      <c r="AM8" s="51"/>
      <c r="AN8" s="51"/>
      <c r="AO8" s="51"/>
      <c r="AP8" s="51"/>
      <c r="AQ8" s="51"/>
      <c r="AR8" s="51"/>
      <c r="AS8" s="51"/>
      <c r="AT8" s="46">
        <f>データ!T6</f>
        <v>214.31</v>
      </c>
      <c r="AU8" s="46"/>
      <c r="AV8" s="46"/>
      <c r="AW8" s="46"/>
      <c r="AX8" s="46"/>
      <c r="AY8" s="46"/>
      <c r="AZ8" s="46"/>
      <c r="BA8" s="46"/>
      <c r="BB8" s="46">
        <f>データ!U6</f>
        <v>199.63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71.400000000000006</v>
      </c>
      <c r="J10" s="46"/>
      <c r="K10" s="46"/>
      <c r="L10" s="46"/>
      <c r="M10" s="46"/>
      <c r="N10" s="46"/>
      <c r="O10" s="46"/>
      <c r="P10" s="46">
        <f>データ!P6</f>
        <v>23.26</v>
      </c>
      <c r="Q10" s="46"/>
      <c r="R10" s="46"/>
      <c r="S10" s="46"/>
      <c r="T10" s="46"/>
      <c r="U10" s="46"/>
      <c r="V10" s="46"/>
      <c r="W10" s="46">
        <f>データ!Q6</f>
        <v>70.47</v>
      </c>
      <c r="X10" s="46"/>
      <c r="Y10" s="46"/>
      <c r="Z10" s="46"/>
      <c r="AA10" s="46"/>
      <c r="AB10" s="46"/>
      <c r="AC10" s="46"/>
      <c r="AD10" s="51">
        <f>データ!R6</f>
        <v>3080</v>
      </c>
      <c r="AE10" s="51"/>
      <c r="AF10" s="51"/>
      <c r="AG10" s="51"/>
      <c r="AH10" s="51"/>
      <c r="AI10" s="51"/>
      <c r="AJ10" s="51"/>
      <c r="AK10" s="2"/>
      <c r="AL10" s="51">
        <f>データ!V6</f>
        <v>9891</v>
      </c>
      <c r="AM10" s="51"/>
      <c r="AN10" s="51"/>
      <c r="AO10" s="51"/>
      <c r="AP10" s="51"/>
      <c r="AQ10" s="51"/>
      <c r="AR10" s="51"/>
      <c r="AS10" s="51"/>
      <c r="AT10" s="46">
        <f>データ!W6</f>
        <v>4.46</v>
      </c>
      <c r="AU10" s="46"/>
      <c r="AV10" s="46"/>
      <c r="AW10" s="46"/>
      <c r="AX10" s="46"/>
      <c r="AY10" s="46"/>
      <c r="AZ10" s="46"/>
      <c r="BA10" s="46"/>
      <c r="BB10" s="46">
        <f>データ!X6</f>
        <v>2217.71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ktfFXt1aCi226X5jocZ/3l27QDYrsm/uxxYIsvcQ+LVWJMiz+nMUXkjouclq/GxckOLFzj4RkbWuc43mTuwcJw==" saltValue="+sCMqu/xco6aBVEJne97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422134</v>
      </c>
      <c r="D6" s="33">
        <f t="shared" si="3"/>
        <v>46</v>
      </c>
      <c r="E6" s="33">
        <f t="shared" si="3"/>
        <v>17</v>
      </c>
      <c r="F6" s="33">
        <f t="shared" si="3"/>
        <v>4</v>
      </c>
      <c r="G6" s="33">
        <f t="shared" si="3"/>
        <v>0</v>
      </c>
      <c r="H6" s="33" t="str">
        <f t="shared" si="3"/>
        <v>長崎県　雲仙市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71.400000000000006</v>
      </c>
      <c r="P6" s="34">
        <f t="shared" si="3"/>
        <v>23.26</v>
      </c>
      <c r="Q6" s="34">
        <f t="shared" si="3"/>
        <v>70.47</v>
      </c>
      <c r="R6" s="34">
        <f t="shared" si="3"/>
        <v>3080</v>
      </c>
      <c r="S6" s="34">
        <f t="shared" si="3"/>
        <v>42783</v>
      </c>
      <c r="T6" s="34">
        <f t="shared" si="3"/>
        <v>214.31</v>
      </c>
      <c r="U6" s="34">
        <f t="shared" si="3"/>
        <v>199.63</v>
      </c>
      <c r="V6" s="34">
        <f t="shared" si="3"/>
        <v>9891</v>
      </c>
      <c r="W6" s="34">
        <f t="shared" si="3"/>
        <v>4.46</v>
      </c>
      <c r="X6" s="34">
        <f t="shared" si="3"/>
        <v>2217.71</v>
      </c>
      <c r="Y6" s="35" t="str">
        <f>IF(Y7="",NA(),Y7)</f>
        <v>-</v>
      </c>
      <c r="Z6" s="35" t="str">
        <f t="shared" ref="Z6:AH6" si="4">IF(Z7="",NA(),Z7)</f>
        <v>-</v>
      </c>
      <c r="AA6" s="35" t="str">
        <f t="shared" si="4"/>
        <v>-</v>
      </c>
      <c r="AB6" s="35" t="str">
        <f t="shared" si="4"/>
        <v>-</v>
      </c>
      <c r="AC6" s="35">
        <f t="shared" si="4"/>
        <v>111.54</v>
      </c>
      <c r="AD6" s="35" t="str">
        <f t="shared" si="4"/>
        <v>-</v>
      </c>
      <c r="AE6" s="35" t="str">
        <f t="shared" si="4"/>
        <v>-</v>
      </c>
      <c r="AF6" s="35" t="str">
        <f t="shared" si="4"/>
        <v>-</v>
      </c>
      <c r="AG6" s="35" t="str">
        <f t="shared" si="4"/>
        <v>-</v>
      </c>
      <c r="AH6" s="35">
        <f t="shared" si="4"/>
        <v>102.7</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48.2</v>
      </c>
      <c r="AT6" s="34" t="str">
        <f>IF(AT7="","",IF(AT7="-","【-】","【"&amp;SUBSTITUTE(TEXT(AT7,"#,##0.00"),"-","△")&amp;"】"))</f>
        <v>【61.55】</v>
      </c>
      <c r="AU6" s="35" t="str">
        <f>IF(AU7="",NA(),AU7)</f>
        <v>-</v>
      </c>
      <c r="AV6" s="35" t="str">
        <f t="shared" ref="AV6:BD6" si="6">IF(AV7="",NA(),AV7)</f>
        <v>-</v>
      </c>
      <c r="AW6" s="35" t="str">
        <f t="shared" si="6"/>
        <v>-</v>
      </c>
      <c r="AX6" s="35" t="str">
        <f t="shared" si="6"/>
        <v>-</v>
      </c>
      <c r="AY6" s="35">
        <f t="shared" si="6"/>
        <v>98.91</v>
      </c>
      <c r="AZ6" s="35" t="str">
        <f t="shared" si="6"/>
        <v>-</v>
      </c>
      <c r="BA6" s="35" t="str">
        <f t="shared" si="6"/>
        <v>-</v>
      </c>
      <c r="BB6" s="35" t="str">
        <f t="shared" si="6"/>
        <v>-</v>
      </c>
      <c r="BC6" s="35" t="str">
        <f t="shared" si="6"/>
        <v>-</v>
      </c>
      <c r="BD6" s="35">
        <f t="shared" si="6"/>
        <v>46.85</v>
      </c>
      <c r="BE6" s="34" t="str">
        <f>IF(BE7="","",IF(BE7="-","【-】","【"&amp;SUBSTITUTE(TEXT(BE7,"#,##0.00"),"-","△")&amp;"】"))</f>
        <v>【45.34】</v>
      </c>
      <c r="BF6" s="35" t="str">
        <f>IF(BF7="",NA(),BF7)</f>
        <v>-</v>
      </c>
      <c r="BG6" s="35" t="str">
        <f t="shared" ref="BG6:BO6" si="7">IF(BG7="",NA(),BG7)</f>
        <v>-</v>
      </c>
      <c r="BH6" s="35" t="str">
        <f t="shared" si="7"/>
        <v>-</v>
      </c>
      <c r="BI6" s="35" t="str">
        <f t="shared" si="7"/>
        <v>-</v>
      </c>
      <c r="BJ6" s="35">
        <f t="shared" si="7"/>
        <v>103.66</v>
      </c>
      <c r="BK6" s="35" t="str">
        <f t="shared" si="7"/>
        <v>-</v>
      </c>
      <c r="BL6" s="35" t="str">
        <f t="shared" si="7"/>
        <v>-</v>
      </c>
      <c r="BM6" s="35" t="str">
        <f t="shared" si="7"/>
        <v>-</v>
      </c>
      <c r="BN6" s="35" t="str">
        <f t="shared" si="7"/>
        <v>-</v>
      </c>
      <c r="BO6" s="35">
        <f t="shared" si="7"/>
        <v>1268.6300000000001</v>
      </c>
      <c r="BP6" s="34" t="str">
        <f>IF(BP7="","",IF(BP7="-","【-】","【"&amp;SUBSTITUTE(TEXT(BP7,"#,##0.00"),"-","△")&amp;"】"))</f>
        <v>【1,260.21】</v>
      </c>
      <c r="BQ6" s="35" t="str">
        <f>IF(BQ7="",NA(),BQ7)</f>
        <v>-</v>
      </c>
      <c r="BR6" s="35" t="str">
        <f t="shared" ref="BR6:BZ6" si="8">IF(BR7="",NA(),BR7)</f>
        <v>-</v>
      </c>
      <c r="BS6" s="35" t="str">
        <f t="shared" si="8"/>
        <v>-</v>
      </c>
      <c r="BT6" s="35" t="str">
        <f t="shared" si="8"/>
        <v>-</v>
      </c>
      <c r="BU6" s="35">
        <f t="shared" si="8"/>
        <v>48.21</v>
      </c>
      <c r="BV6" s="35" t="str">
        <f t="shared" si="8"/>
        <v>-</v>
      </c>
      <c r="BW6" s="35" t="str">
        <f t="shared" si="8"/>
        <v>-</v>
      </c>
      <c r="BX6" s="35" t="str">
        <f t="shared" si="8"/>
        <v>-</v>
      </c>
      <c r="BY6" s="35" t="str">
        <f t="shared" si="8"/>
        <v>-</v>
      </c>
      <c r="BZ6" s="35">
        <f t="shared" si="8"/>
        <v>82.88</v>
      </c>
      <c r="CA6" s="34" t="str">
        <f>IF(CA7="","",IF(CA7="-","【-】","【"&amp;SUBSTITUTE(TEXT(CA7,"#,##0.00"),"-","△")&amp;"】"))</f>
        <v>【75.29】</v>
      </c>
      <c r="CB6" s="35" t="str">
        <f>IF(CB7="",NA(),CB7)</f>
        <v>-</v>
      </c>
      <c r="CC6" s="35" t="str">
        <f t="shared" ref="CC6:CK6" si="9">IF(CC7="",NA(),CC7)</f>
        <v>-</v>
      </c>
      <c r="CD6" s="35" t="str">
        <f t="shared" si="9"/>
        <v>-</v>
      </c>
      <c r="CE6" s="35" t="str">
        <f t="shared" si="9"/>
        <v>-</v>
      </c>
      <c r="CF6" s="35">
        <f t="shared" si="9"/>
        <v>260.85000000000002</v>
      </c>
      <c r="CG6" s="35" t="str">
        <f t="shared" si="9"/>
        <v>-</v>
      </c>
      <c r="CH6" s="35" t="str">
        <f t="shared" si="9"/>
        <v>-</v>
      </c>
      <c r="CI6" s="35" t="str">
        <f t="shared" si="9"/>
        <v>-</v>
      </c>
      <c r="CJ6" s="35" t="str">
        <f t="shared" si="9"/>
        <v>-</v>
      </c>
      <c r="CK6" s="35">
        <f t="shared" si="9"/>
        <v>187.76</v>
      </c>
      <c r="CL6" s="34" t="str">
        <f>IF(CL7="","",IF(CL7="-","【-】","【"&amp;SUBSTITUTE(TEXT(CL7,"#,##0.00"),"-","△")&amp;"】"))</f>
        <v>【215.41】</v>
      </c>
      <c r="CM6" s="35" t="str">
        <f>IF(CM7="",NA(),CM7)</f>
        <v>-</v>
      </c>
      <c r="CN6" s="35" t="str">
        <f t="shared" ref="CN6:CV6" si="10">IF(CN7="",NA(),CN7)</f>
        <v>-</v>
      </c>
      <c r="CO6" s="35" t="str">
        <f t="shared" si="10"/>
        <v>-</v>
      </c>
      <c r="CP6" s="35" t="str">
        <f t="shared" si="10"/>
        <v>-</v>
      </c>
      <c r="CQ6" s="35">
        <f t="shared" si="10"/>
        <v>39.840000000000003</v>
      </c>
      <c r="CR6" s="35" t="str">
        <f t="shared" si="10"/>
        <v>-</v>
      </c>
      <c r="CS6" s="35" t="str">
        <f t="shared" si="10"/>
        <v>-</v>
      </c>
      <c r="CT6" s="35" t="str">
        <f t="shared" si="10"/>
        <v>-</v>
      </c>
      <c r="CU6" s="35" t="str">
        <f t="shared" si="10"/>
        <v>-</v>
      </c>
      <c r="CV6" s="35">
        <f t="shared" si="10"/>
        <v>45.87</v>
      </c>
      <c r="CW6" s="34" t="str">
        <f>IF(CW7="","",IF(CW7="-","【-】","【"&amp;SUBSTITUTE(TEXT(CW7,"#,##0.00"),"-","△")&amp;"】"))</f>
        <v>【42.90】</v>
      </c>
      <c r="CX6" s="35" t="str">
        <f>IF(CX7="",NA(),CX7)</f>
        <v>-</v>
      </c>
      <c r="CY6" s="35" t="str">
        <f t="shared" ref="CY6:DG6" si="11">IF(CY7="",NA(),CY7)</f>
        <v>-</v>
      </c>
      <c r="CZ6" s="35" t="str">
        <f t="shared" si="11"/>
        <v>-</v>
      </c>
      <c r="DA6" s="35" t="str">
        <f t="shared" si="11"/>
        <v>-</v>
      </c>
      <c r="DB6" s="35">
        <f t="shared" si="11"/>
        <v>63.29</v>
      </c>
      <c r="DC6" s="35" t="str">
        <f t="shared" si="11"/>
        <v>-</v>
      </c>
      <c r="DD6" s="35" t="str">
        <f t="shared" si="11"/>
        <v>-</v>
      </c>
      <c r="DE6" s="35" t="str">
        <f t="shared" si="11"/>
        <v>-</v>
      </c>
      <c r="DF6" s="35" t="str">
        <f t="shared" si="11"/>
        <v>-</v>
      </c>
      <c r="DG6" s="35">
        <f t="shared" si="11"/>
        <v>87.65</v>
      </c>
      <c r="DH6" s="34" t="str">
        <f>IF(DH7="","",IF(DH7="-","【-】","【"&amp;SUBSTITUTE(TEXT(DH7,"#,##0.00"),"-","△")&amp;"】"))</f>
        <v>【84.75】</v>
      </c>
      <c r="DI6" s="35" t="str">
        <f>IF(DI7="",NA(),DI7)</f>
        <v>-</v>
      </c>
      <c r="DJ6" s="35" t="str">
        <f t="shared" ref="DJ6:DR6" si="12">IF(DJ7="",NA(),DJ7)</f>
        <v>-</v>
      </c>
      <c r="DK6" s="35" t="str">
        <f t="shared" si="12"/>
        <v>-</v>
      </c>
      <c r="DL6" s="35" t="str">
        <f t="shared" si="12"/>
        <v>-</v>
      </c>
      <c r="DM6" s="35">
        <f t="shared" si="12"/>
        <v>3.95</v>
      </c>
      <c r="DN6" s="35" t="str">
        <f t="shared" si="12"/>
        <v>-</v>
      </c>
      <c r="DO6" s="35" t="str">
        <f t="shared" si="12"/>
        <v>-</v>
      </c>
      <c r="DP6" s="35" t="str">
        <f t="shared" si="12"/>
        <v>-</v>
      </c>
      <c r="DQ6" s="35" t="str">
        <f t="shared" si="12"/>
        <v>-</v>
      </c>
      <c r="DR6" s="35">
        <f t="shared" si="12"/>
        <v>29.24</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0.06</v>
      </c>
      <c r="EO6" s="34" t="str">
        <f>IF(EO7="","",IF(EO7="-","【-】","【"&amp;SUBSTITUTE(TEXT(EO7,"#,##0.00"),"-","△")&amp;"】"))</f>
        <v>【0.30】</v>
      </c>
    </row>
    <row r="7" spans="1:148" s="36" customFormat="1" x14ac:dyDescent="0.15">
      <c r="A7" s="28"/>
      <c r="B7" s="37">
        <v>2020</v>
      </c>
      <c r="C7" s="37">
        <v>422134</v>
      </c>
      <c r="D7" s="37">
        <v>46</v>
      </c>
      <c r="E7" s="37">
        <v>17</v>
      </c>
      <c r="F7" s="37">
        <v>4</v>
      </c>
      <c r="G7" s="37">
        <v>0</v>
      </c>
      <c r="H7" s="37" t="s">
        <v>96</v>
      </c>
      <c r="I7" s="37" t="s">
        <v>97</v>
      </c>
      <c r="J7" s="37" t="s">
        <v>98</v>
      </c>
      <c r="K7" s="37" t="s">
        <v>99</v>
      </c>
      <c r="L7" s="37" t="s">
        <v>100</v>
      </c>
      <c r="M7" s="37" t="s">
        <v>101</v>
      </c>
      <c r="N7" s="38" t="s">
        <v>102</v>
      </c>
      <c r="O7" s="38">
        <v>71.400000000000006</v>
      </c>
      <c r="P7" s="38">
        <v>23.26</v>
      </c>
      <c r="Q7" s="38">
        <v>70.47</v>
      </c>
      <c r="R7" s="38">
        <v>3080</v>
      </c>
      <c r="S7" s="38">
        <v>42783</v>
      </c>
      <c r="T7" s="38">
        <v>214.31</v>
      </c>
      <c r="U7" s="38">
        <v>199.63</v>
      </c>
      <c r="V7" s="38">
        <v>9891</v>
      </c>
      <c r="W7" s="38">
        <v>4.46</v>
      </c>
      <c r="X7" s="38">
        <v>2217.71</v>
      </c>
      <c r="Y7" s="38" t="s">
        <v>102</v>
      </c>
      <c r="Z7" s="38" t="s">
        <v>102</v>
      </c>
      <c r="AA7" s="38" t="s">
        <v>102</v>
      </c>
      <c r="AB7" s="38" t="s">
        <v>102</v>
      </c>
      <c r="AC7" s="38">
        <v>111.54</v>
      </c>
      <c r="AD7" s="38" t="s">
        <v>102</v>
      </c>
      <c r="AE7" s="38" t="s">
        <v>102</v>
      </c>
      <c r="AF7" s="38" t="s">
        <v>102</v>
      </c>
      <c r="AG7" s="38" t="s">
        <v>102</v>
      </c>
      <c r="AH7" s="38">
        <v>102.7</v>
      </c>
      <c r="AI7" s="38">
        <v>104.83</v>
      </c>
      <c r="AJ7" s="38" t="s">
        <v>102</v>
      </c>
      <c r="AK7" s="38" t="s">
        <v>102</v>
      </c>
      <c r="AL7" s="38" t="s">
        <v>102</v>
      </c>
      <c r="AM7" s="38" t="s">
        <v>102</v>
      </c>
      <c r="AN7" s="38">
        <v>0</v>
      </c>
      <c r="AO7" s="38" t="s">
        <v>102</v>
      </c>
      <c r="AP7" s="38" t="s">
        <v>102</v>
      </c>
      <c r="AQ7" s="38" t="s">
        <v>102</v>
      </c>
      <c r="AR7" s="38" t="s">
        <v>102</v>
      </c>
      <c r="AS7" s="38">
        <v>48.2</v>
      </c>
      <c r="AT7" s="38">
        <v>61.55</v>
      </c>
      <c r="AU7" s="38" t="s">
        <v>102</v>
      </c>
      <c r="AV7" s="38" t="s">
        <v>102</v>
      </c>
      <c r="AW7" s="38" t="s">
        <v>102</v>
      </c>
      <c r="AX7" s="38" t="s">
        <v>102</v>
      </c>
      <c r="AY7" s="38">
        <v>98.91</v>
      </c>
      <c r="AZ7" s="38" t="s">
        <v>102</v>
      </c>
      <c r="BA7" s="38" t="s">
        <v>102</v>
      </c>
      <c r="BB7" s="38" t="s">
        <v>102</v>
      </c>
      <c r="BC7" s="38" t="s">
        <v>102</v>
      </c>
      <c r="BD7" s="38">
        <v>46.85</v>
      </c>
      <c r="BE7" s="38">
        <v>45.34</v>
      </c>
      <c r="BF7" s="38" t="s">
        <v>102</v>
      </c>
      <c r="BG7" s="38" t="s">
        <v>102</v>
      </c>
      <c r="BH7" s="38" t="s">
        <v>102</v>
      </c>
      <c r="BI7" s="38" t="s">
        <v>102</v>
      </c>
      <c r="BJ7" s="38">
        <v>103.66</v>
      </c>
      <c r="BK7" s="38" t="s">
        <v>102</v>
      </c>
      <c r="BL7" s="38" t="s">
        <v>102</v>
      </c>
      <c r="BM7" s="38" t="s">
        <v>102</v>
      </c>
      <c r="BN7" s="38" t="s">
        <v>102</v>
      </c>
      <c r="BO7" s="38">
        <v>1268.6300000000001</v>
      </c>
      <c r="BP7" s="38">
        <v>1260.21</v>
      </c>
      <c r="BQ7" s="38" t="s">
        <v>102</v>
      </c>
      <c r="BR7" s="38" t="s">
        <v>102</v>
      </c>
      <c r="BS7" s="38" t="s">
        <v>102</v>
      </c>
      <c r="BT7" s="38" t="s">
        <v>102</v>
      </c>
      <c r="BU7" s="38">
        <v>48.21</v>
      </c>
      <c r="BV7" s="38" t="s">
        <v>102</v>
      </c>
      <c r="BW7" s="38" t="s">
        <v>102</v>
      </c>
      <c r="BX7" s="38" t="s">
        <v>102</v>
      </c>
      <c r="BY7" s="38" t="s">
        <v>102</v>
      </c>
      <c r="BZ7" s="38">
        <v>82.88</v>
      </c>
      <c r="CA7" s="38">
        <v>75.290000000000006</v>
      </c>
      <c r="CB7" s="38" t="s">
        <v>102</v>
      </c>
      <c r="CC7" s="38" t="s">
        <v>102</v>
      </c>
      <c r="CD7" s="38" t="s">
        <v>102</v>
      </c>
      <c r="CE7" s="38" t="s">
        <v>102</v>
      </c>
      <c r="CF7" s="38">
        <v>260.85000000000002</v>
      </c>
      <c r="CG7" s="38" t="s">
        <v>102</v>
      </c>
      <c r="CH7" s="38" t="s">
        <v>102</v>
      </c>
      <c r="CI7" s="38" t="s">
        <v>102</v>
      </c>
      <c r="CJ7" s="38" t="s">
        <v>102</v>
      </c>
      <c r="CK7" s="38">
        <v>187.76</v>
      </c>
      <c r="CL7" s="38">
        <v>215.41</v>
      </c>
      <c r="CM7" s="38" t="s">
        <v>102</v>
      </c>
      <c r="CN7" s="38" t="s">
        <v>102</v>
      </c>
      <c r="CO7" s="38" t="s">
        <v>102</v>
      </c>
      <c r="CP7" s="38" t="s">
        <v>102</v>
      </c>
      <c r="CQ7" s="38">
        <v>39.840000000000003</v>
      </c>
      <c r="CR7" s="38" t="s">
        <v>102</v>
      </c>
      <c r="CS7" s="38" t="s">
        <v>102</v>
      </c>
      <c r="CT7" s="38" t="s">
        <v>102</v>
      </c>
      <c r="CU7" s="38" t="s">
        <v>102</v>
      </c>
      <c r="CV7" s="38">
        <v>45.87</v>
      </c>
      <c r="CW7" s="38">
        <v>42.9</v>
      </c>
      <c r="CX7" s="38" t="s">
        <v>102</v>
      </c>
      <c r="CY7" s="38" t="s">
        <v>102</v>
      </c>
      <c r="CZ7" s="38" t="s">
        <v>102</v>
      </c>
      <c r="DA7" s="38" t="s">
        <v>102</v>
      </c>
      <c r="DB7" s="38">
        <v>63.29</v>
      </c>
      <c r="DC7" s="38" t="s">
        <v>102</v>
      </c>
      <c r="DD7" s="38" t="s">
        <v>102</v>
      </c>
      <c r="DE7" s="38" t="s">
        <v>102</v>
      </c>
      <c r="DF7" s="38" t="s">
        <v>102</v>
      </c>
      <c r="DG7" s="38">
        <v>87.65</v>
      </c>
      <c r="DH7" s="38">
        <v>84.75</v>
      </c>
      <c r="DI7" s="38" t="s">
        <v>102</v>
      </c>
      <c r="DJ7" s="38" t="s">
        <v>102</v>
      </c>
      <c r="DK7" s="38" t="s">
        <v>102</v>
      </c>
      <c r="DL7" s="38" t="s">
        <v>102</v>
      </c>
      <c r="DM7" s="38">
        <v>3.95</v>
      </c>
      <c r="DN7" s="38" t="s">
        <v>102</v>
      </c>
      <c r="DO7" s="38" t="s">
        <v>102</v>
      </c>
      <c r="DP7" s="38" t="s">
        <v>102</v>
      </c>
      <c r="DQ7" s="38" t="s">
        <v>102</v>
      </c>
      <c r="DR7" s="38">
        <v>29.24</v>
      </c>
      <c r="DS7" s="38">
        <v>23.6</v>
      </c>
      <c r="DT7" s="38" t="s">
        <v>102</v>
      </c>
      <c r="DU7" s="38" t="s">
        <v>102</v>
      </c>
      <c r="DV7" s="38" t="s">
        <v>102</v>
      </c>
      <c r="DW7" s="38" t="s">
        <v>102</v>
      </c>
      <c r="DX7" s="38">
        <v>0</v>
      </c>
      <c r="DY7" s="38" t="s">
        <v>102</v>
      </c>
      <c r="DZ7" s="38" t="s">
        <v>102</v>
      </c>
      <c r="EA7" s="38" t="s">
        <v>102</v>
      </c>
      <c r="EB7" s="38" t="s">
        <v>102</v>
      </c>
      <c r="EC7" s="38">
        <v>0</v>
      </c>
      <c r="ED7" s="38">
        <v>0.01</v>
      </c>
      <c r="EE7" s="38" t="s">
        <v>102</v>
      </c>
      <c r="EF7" s="38" t="s">
        <v>102</v>
      </c>
      <c r="EG7" s="38" t="s">
        <v>102</v>
      </c>
      <c r="EH7" s="38" t="s">
        <v>102</v>
      </c>
      <c r="EI7" s="38">
        <v>0</v>
      </c>
      <c r="EJ7" s="38" t="s">
        <v>102</v>
      </c>
      <c r="EK7" s="38" t="s">
        <v>102</v>
      </c>
      <c r="EL7" s="38" t="s">
        <v>102</v>
      </c>
      <c r="EM7" s="38" t="s">
        <v>102</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2022-01-24T01:27:05Z</cp:lastPrinted>
  <dcterms:created xsi:type="dcterms:W3CDTF">2021-12-03T07:28:04Z</dcterms:created>
  <dcterms:modified xsi:type="dcterms:W3CDTF">2022-02-21T08:12:42Z</dcterms:modified>
  <cp:category/>
</cp:coreProperties>
</file>