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015265\Desktop\03 公営企業に係る経営比較分析表（令和２年度決算）の分析等について\公表\02_下水道事業\"/>
    </mc:Choice>
  </mc:AlternateContent>
  <xr:revisionPtr revIDLastSave="0" documentId="13_ncr:1_{12AF9E81-3F5C-406B-A637-189BFB8CCB2A}" xr6:coauthVersionLast="46" xr6:coauthVersionMax="46" xr10:uidLastSave="{00000000-0000-0000-0000-000000000000}"/>
  <workbookProtection workbookAlgorithmName="SHA-512" workbookHashValue="bKKFxNMOtXLaPxhycEKX8EtBTXa+A2x/v9/mgt/XsBOVSw85x4dR3bGlNLs3h0SNzXS+XRkXzHPea6vcSfYUhA==" workbookSaltValue="3REuT45zv6UBKF4T5fXDVA==" workbookSpinCount="100000" lockStructure="1"/>
  <bookViews>
    <workbookView xWindow="-12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I85" i="4"/>
  <c r="H85" i="4"/>
  <c r="G85" i="4"/>
  <c r="BB10" i="4"/>
  <c r="P10" i="4"/>
  <c r="B10" i="4"/>
  <c r="AT8" i="4"/>
  <c r="AD8" i="4"/>
  <c r="W8" i="4"/>
  <c r="B8" i="4"/>
  <c r="B6" i="4"/>
</calcChain>
</file>

<file path=xl/sharedStrings.xml><?xml version="1.0" encoding="utf-8"?>
<sst xmlns="http://schemas.openxmlformats.org/spreadsheetml/2006/main" count="319" uniqueCount="117">
  <si>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</si>
  <si>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</si>
  <si>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</si>
  <si>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</si>
  <si>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</si>
  <si>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</si>
  <si>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</si>
  <si>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</si>
  <si>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</si>
  <si>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</si>
  <si>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</si>
  <si>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</si>
  <si>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</si>
  <si>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</si>
  <si>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</si>
  <si>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</si>
  <si>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</si>
  <si>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</si>
  <si>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</si>
  <si>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</si>
  <si>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</si>
  <si>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</si>
  <si>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</si>
  <si>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</si>
  <si>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</si>
  <si>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</si>
  <si>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</si>
  <si>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</si>
  <si>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</si>
  <si>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</si>
  <si>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</si>
  <si>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</si>
  <si>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</si>
  <si>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</si>
  <si>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</si>
  <si>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</si>
  <si>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</si>
  <si>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</si>
  <si>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</si>
  <si>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</si>
  <si>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</si>
  <si>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</si>
  <si>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</si>
  <si>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</si>
  <si>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</si>
  <si>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</si>
  <si>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</si>
  <si>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</si>
  <si>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</si>
  <si>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</si>
  <si>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</si>
  <si>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</si>
  <si>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</si>
  <si>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</si>
  <si>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</si>
  <si>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</si>
  <si>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</si>
  <si>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</si>
  <si>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</si>
  <si>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</si>
  <si>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</si>
  <si>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</si>
  <si>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</si>
  <si>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</si>
  <si>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</si>
  <si>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</si>
  <si>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</si>
  <si>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</si>
  <si>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</si>
  <si>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</si>
  <si>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</si>
  <si>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</si>
  <si>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</si>
  <si>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</si>
  <si>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</si>
  <si>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</si>
  <si>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</si>
  <si>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</si>
  <si>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</si>
  <si>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</si>
  <si>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</si>
  <si>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</si>
  <si>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</si>
  <si>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</si>
  <si>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</si>
  <si>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</si>
  <si>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</si>
  <si>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</si>
  <si>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</si>
  <si>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</si>
  <si>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</si>
  <si>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</si>
  <si>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</si>
  <si>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</si>
  <si>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</si>
  <si>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</si>
  <si>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雲仙市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</si>
  <si>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</si>
  <si>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</si>
  <si>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</si>
  <si>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</si>
  <si>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</si>
  <si>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</si>
  <si>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</si>
  <si>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</si>
  <si>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</si>
  <si>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</si>
  <si>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</si>
  <si>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</si>
  <si>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</si>
  <si>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</si>
  <si>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</si>
  <si>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</si>
  <si>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</si>
  <si>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農業集落排水事業は、平成8年から着手しており整備は終了している。処理場施設や管渠の耐用年数は経過していないが、電気設備等については計画的に改修する必要がある。</t>
    <phoneticPr fontId="4"/>
  </si>
  <si>
    <t>　農業集落排水事業は、経費回収率が100％を下回っており、使用料で回収すべき経費を全て使用料で賄えていない状況。現状市の一般会計からの繰入金にて賄っているもの。
　経営改善のために、今後も適正な使用料の確保を目指すとともに、将来の地方債償還金の負担が増大にならないよう考慮しながら、計画的に施設の更新を行う必要がある。</t>
    <rPh sb="56" eb="58">
      <t>ゲンジョウ</t>
    </rPh>
    <rPh sb="58" eb="59">
      <t>シ</t>
    </rPh>
    <rPh sb="60" eb="62">
      <t>イッパン</t>
    </rPh>
    <rPh sb="62" eb="64">
      <t>カイケイ</t>
    </rPh>
    <rPh sb="67" eb="69">
      <t>クリイレ</t>
    </rPh>
    <rPh sb="69" eb="70">
      <t>キン</t>
    </rPh>
    <rPh sb="72" eb="73">
      <t>マカナ</t>
    </rPh>
    <phoneticPr fontId="4"/>
  </si>
  <si>
    <t>　農業集落排水事業は、平成13年度に供用開始している。
　適正な使用料収入の確保を目指すとともに、資産や財政状況を把握し、地方債元利償還金などの推移を考慮しながら、施設設備の改修・更新を計画的に行う必要がある。
※令和2年度より地方公営企業法適用事業となったため、令和元年度以前のデータは該当数値のあるものであっても本分析表に記載されていない。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</si>
</sst>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7-45EC-8305-C647BFCF6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7-45EC-8305-C647BFCF6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6-4DD3-8612-3CD3551DC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6-4DD3-8612-3CD3551DC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A-4CD2-8EB8-873D36B46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A-4CD2-8EB8-873D36B46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1-43CB-87EF-523462FC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1-43CB-87EF-523462FC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01D-A324-AE52D152C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0-401D-A324-AE52D152C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1-4AAE-9D11-C63FA6168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1-4AAE-9D11-C63FA6168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F-45E3-AFEB-76B7FCEF6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F-45E3-AFEB-76B7FCEF6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E-4B0A-BA34-39E91A4D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E-4B0A-BA34-39E91A4D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D-4C1A-9216-6E4D7DF2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D-4C1A-9216-6E4D7DF2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8-420A-8140-A5EBAE3F1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8-420A-8140-A5EBAE3F1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8-4CDE-AE41-421AB5E1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8-4CDE-AE41-421AB5E1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【121.19】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sqref="A1:XFD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長崎県　雲仙市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42783</v>
      </c>
      <c r="AM8" s="51"/>
      <c r="AN8" s="51"/>
      <c r="AO8" s="51"/>
      <c r="AP8" s="51"/>
      <c r="AQ8" s="51"/>
      <c r="AR8" s="51"/>
      <c r="AS8" s="51"/>
      <c r="AT8" s="46">
        <f>データ!T6</f>
        <v>214.31</v>
      </c>
      <c r="AU8" s="46"/>
      <c r="AV8" s="46"/>
      <c r="AW8" s="46"/>
      <c r="AX8" s="46"/>
      <c r="AY8" s="46"/>
      <c r="AZ8" s="46"/>
      <c r="BA8" s="46"/>
      <c r="BB8" s="46">
        <f>データ!U6</f>
        <v>199.63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66.73</v>
      </c>
      <c r="J10" s="46"/>
      <c r="K10" s="46"/>
      <c r="L10" s="46"/>
      <c r="M10" s="46"/>
      <c r="N10" s="46"/>
      <c r="O10" s="46"/>
      <c r="P10" s="46">
        <f>データ!P6</f>
        <v>12.16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3080</v>
      </c>
      <c r="AE10" s="51"/>
      <c r="AF10" s="51"/>
      <c r="AG10" s="51"/>
      <c r="AH10" s="51"/>
      <c r="AI10" s="51"/>
      <c r="AJ10" s="51"/>
      <c r="AK10" s="2"/>
      <c r="AL10" s="51">
        <f>データ!V6</f>
        <v>5173</v>
      </c>
      <c r="AM10" s="51"/>
      <c r="AN10" s="51"/>
      <c r="AO10" s="51"/>
      <c r="AP10" s="51"/>
      <c r="AQ10" s="51"/>
      <c r="AR10" s="51"/>
      <c r="AS10" s="51"/>
      <c r="AT10" s="46">
        <f>データ!W6</f>
        <v>1.32</v>
      </c>
      <c r="AU10" s="46"/>
      <c r="AV10" s="46"/>
      <c r="AW10" s="46"/>
      <c r="AX10" s="46"/>
      <c r="AY10" s="46"/>
      <c r="AZ10" s="46"/>
      <c r="BA10" s="46"/>
      <c r="BB10" s="46">
        <f>データ!X6</f>
        <v>3918.94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115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114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84" t="s">
        <v>116</v>
      </c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84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84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84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84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84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84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84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84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84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84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84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84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84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84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84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7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9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【104.99】</v>
      </c>
      <c r="F85" s="26" t="str">
        <f>データ!AT6</f>
        <v>【121.19】</v>
      </c>
      <c r="G85" s="26" t="str">
        <f>データ!BE6</f>
        <v>【32.80】</v>
      </c>
      <c r="H85" s="26" t="str">
        <f>データ!BP6</f>
        <v>【832.52】</v>
      </c>
      <c r="I85" s="26" t="str">
        <f>データ!CA6</f>
        <v>【60.94】</v>
      </c>
      <c r="J85" s="26" t="str">
        <f>データ!CL6</f>
        <v>【253.04】</v>
      </c>
      <c r="K85" s="26" t="str">
        <f>データ!CW6</f>
        <v>【54.84】</v>
      </c>
      <c r="L85" s="26" t="str">
        <f>データ!DH6</f>
        <v>【86.60】</v>
      </c>
      <c r="M85" s="26" t="str">
        <f>データ!DS6</f>
        <v>【22.21】</v>
      </c>
      <c r="N85" s="26" t="str">
        <f>データ!ED6</f>
        <v>【0.00】</v>
      </c>
      <c r="O85" s="26" t="str">
        <f>データ!EO6</f>
        <v>【0.16】</v>
      </c>
    </row>
  </sheetData>
  <sheetProtection algorithmName="SHA-512" hashValue="s/eRURQ1fukIpSxGe2aW4pdFmngfP0DDesSkiBvklNIETXq/UsLP1gqdbfuTAG/7U/GNwi+yrUa815WleA+aEg==" saltValue="FAgXsO8TPtx6FQhS9ZmoA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2020</v>
      </c>
      <c r="C6" s="33">
        <f t="shared" ref="C6:X6" si="3">C7</f>
        <v>422134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長崎県　雲仙市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66.73</v>
      </c>
      <c r="P6" s="34">
        <f t="shared" si="3"/>
        <v>12.16</v>
      </c>
      <c r="Q6" s="34">
        <f t="shared" si="3"/>
        <v>100</v>
      </c>
      <c r="R6" s="34">
        <f t="shared" si="3"/>
        <v>3080</v>
      </c>
      <c r="S6" s="34">
        <f t="shared" si="3"/>
        <v>42783</v>
      </c>
      <c r="T6" s="34">
        <f t="shared" si="3"/>
        <v>214.31</v>
      </c>
      <c r="U6" s="34">
        <f t="shared" si="3"/>
        <v>199.63</v>
      </c>
      <c r="V6" s="34">
        <f t="shared" si="3"/>
        <v>5173</v>
      </c>
      <c r="W6" s="34">
        <f t="shared" si="3"/>
        <v>1.32</v>
      </c>
      <c r="X6" s="34">
        <f t="shared" si="3"/>
        <v>3918.94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124.69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106.37</v>
      </c>
      <c r="AI6" s="34" t="str">
        <f>IF(AI7="","",IF(AI7="-","【-】","【"&amp;SUBSTITUTE(TEXT(AI7,"#,##0.00"),"-","△")&amp;"】"))</f>
        <v>【104.99】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139.02000000000001</v>
      </c>
      <c r="AT6" s="34" t="str">
        <f>IF(AT7="","",IF(AT7="-","【-】","【"&amp;SUBSTITUTE(TEXT(AT7,"#,##0.00"),"-","△")&amp;"】"))</f>
        <v>【121.19】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72.400000000000006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29.13</v>
      </c>
      <c r="BE6" s="34" t="str">
        <f>IF(BE7="","",IF(BE7="-","【-】","【"&amp;SUBSTITUTE(TEXT(BE7,"#,##0.00"),"-","△")&amp;"】"))</f>
        <v>【32.80】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5">
        <f t="shared" si="7"/>
        <v>58.77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93.34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153.96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55.13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84.81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4.7300000000000004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20.34</v>
      </c>
      <c r="DS6" s="34" t="str">
        <f>IF(DS7="","",IF(DS7="-","【-】","【"&amp;SUBSTITUTE(TEXT(DS7,"#,##0.00"),"-","△")&amp;"】"))</f>
        <v>【22.21】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8" s="36" customFormat="1" x14ac:dyDescent="0.15">
      <c r="A7" s="28"/>
      <c r="B7" s="37">
        <v>2020</v>
      </c>
      <c r="C7" s="37">
        <v>422134</v>
      </c>
      <c r="D7" s="37">
        <v>46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66.73</v>
      </c>
      <c r="P7" s="38">
        <v>12.16</v>
      </c>
      <c r="Q7" s="38">
        <v>100</v>
      </c>
      <c r="R7" s="38">
        <v>3080</v>
      </c>
      <c r="S7" s="38">
        <v>42783</v>
      </c>
      <c r="T7" s="38">
        <v>214.31</v>
      </c>
      <c r="U7" s="38">
        <v>199.63</v>
      </c>
      <c r="V7" s="38">
        <v>5173</v>
      </c>
      <c r="W7" s="38">
        <v>1.32</v>
      </c>
      <c r="X7" s="38">
        <v>3918.94</v>
      </c>
      <c r="Y7" s="38" t="s">
        <v>102</v>
      </c>
      <c r="Z7" s="38" t="s">
        <v>102</v>
      </c>
      <c r="AA7" s="38" t="s">
        <v>102</v>
      </c>
      <c r="AB7" s="38" t="s">
        <v>102</v>
      </c>
      <c r="AC7" s="38">
        <v>124.69</v>
      </c>
      <c r="AD7" s="38" t="s">
        <v>102</v>
      </c>
      <c r="AE7" s="38" t="s">
        <v>102</v>
      </c>
      <c r="AF7" s="38" t="s">
        <v>102</v>
      </c>
      <c r="AG7" s="38" t="s">
        <v>102</v>
      </c>
      <c r="AH7" s="38">
        <v>106.37</v>
      </c>
      <c r="AI7" s="38">
        <v>104.99</v>
      </c>
      <c r="AJ7" s="38" t="s">
        <v>102</v>
      </c>
      <c r="AK7" s="38" t="s">
        <v>102</v>
      </c>
      <c r="AL7" s="38" t="s">
        <v>102</v>
      </c>
      <c r="AM7" s="38" t="s">
        <v>102</v>
      </c>
      <c r="AN7" s="38">
        <v>0</v>
      </c>
      <c r="AO7" s="38" t="s">
        <v>102</v>
      </c>
      <c r="AP7" s="38" t="s">
        <v>102</v>
      </c>
      <c r="AQ7" s="38" t="s">
        <v>102</v>
      </c>
      <c r="AR7" s="38" t="s">
        <v>102</v>
      </c>
      <c r="AS7" s="38">
        <v>139.02000000000001</v>
      </c>
      <c r="AT7" s="38">
        <v>121.19</v>
      </c>
      <c r="AU7" s="38" t="s">
        <v>102</v>
      </c>
      <c r="AV7" s="38" t="s">
        <v>102</v>
      </c>
      <c r="AW7" s="38" t="s">
        <v>102</v>
      </c>
      <c r="AX7" s="38" t="s">
        <v>102</v>
      </c>
      <c r="AY7" s="38">
        <v>72.400000000000006</v>
      </c>
      <c r="AZ7" s="38" t="s">
        <v>102</v>
      </c>
      <c r="BA7" s="38" t="s">
        <v>102</v>
      </c>
      <c r="BB7" s="38" t="s">
        <v>102</v>
      </c>
      <c r="BC7" s="38" t="s">
        <v>102</v>
      </c>
      <c r="BD7" s="38">
        <v>29.13</v>
      </c>
      <c r="BE7" s="38">
        <v>32.799999999999997</v>
      </c>
      <c r="BF7" s="38" t="s">
        <v>102</v>
      </c>
      <c r="BG7" s="38" t="s">
        <v>102</v>
      </c>
      <c r="BH7" s="38" t="s">
        <v>102</v>
      </c>
      <c r="BI7" s="38" t="s">
        <v>102</v>
      </c>
      <c r="BJ7" s="38">
        <v>58.77</v>
      </c>
      <c r="BK7" s="38" t="s">
        <v>102</v>
      </c>
      <c r="BL7" s="38" t="s">
        <v>102</v>
      </c>
      <c r="BM7" s="38" t="s">
        <v>102</v>
      </c>
      <c r="BN7" s="38" t="s">
        <v>102</v>
      </c>
      <c r="BO7" s="38">
        <v>867.83</v>
      </c>
      <c r="BP7" s="38">
        <v>832.52</v>
      </c>
      <c r="BQ7" s="38" t="s">
        <v>102</v>
      </c>
      <c r="BR7" s="38" t="s">
        <v>102</v>
      </c>
      <c r="BS7" s="38" t="s">
        <v>102</v>
      </c>
      <c r="BT7" s="38" t="s">
        <v>102</v>
      </c>
      <c r="BU7" s="38">
        <v>93.34</v>
      </c>
      <c r="BV7" s="38" t="s">
        <v>102</v>
      </c>
      <c r="BW7" s="38" t="s">
        <v>102</v>
      </c>
      <c r="BX7" s="38" t="s">
        <v>102</v>
      </c>
      <c r="BY7" s="38" t="s">
        <v>102</v>
      </c>
      <c r="BZ7" s="38">
        <v>57.08</v>
      </c>
      <c r="CA7" s="38">
        <v>60.94</v>
      </c>
      <c r="CB7" s="38" t="s">
        <v>102</v>
      </c>
      <c r="CC7" s="38" t="s">
        <v>102</v>
      </c>
      <c r="CD7" s="38" t="s">
        <v>102</v>
      </c>
      <c r="CE7" s="38" t="s">
        <v>102</v>
      </c>
      <c r="CF7" s="38">
        <v>153.96</v>
      </c>
      <c r="CG7" s="38" t="s">
        <v>102</v>
      </c>
      <c r="CH7" s="38" t="s">
        <v>102</v>
      </c>
      <c r="CI7" s="38" t="s">
        <v>102</v>
      </c>
      <c r="CJ7" s="38" t="s">
        <v>102</v>
      </c>
      <c r="CK7" s="38">
        <v>274.99</v>
      </c>
      <c r="CL7" s="38">
        <v>253.04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>
        <v>55.13</v>
      </c>
      <c r="CR7" s="38" t="s">
        <v>102</v>
      </c>
      <c r="CS7" s="38" t="s">
        <v>102</v>
      </c>
      <c r="CT7" s="38" t="s">
        <v>102</v>
      </c>
      <c r="CU7" s="38" t="s">
        <v>102</v>
      </c>
      <c r="CV7" s="38">
        <v>54.83</v>
      </c>
      <c r="CW7" s="38">
        <v>54.84</v>
      </c>
      <c r="CX7" s="38" t="s">
        <v>102</v>
      </c>
      <c r="CY7" s="38" t="s">
        <v>102</v>
      </c>
      <c r="CZ7" s="38" t="s">
        <v>102</v>
      </c>
      <c r="DA7" s="38" t="s">
        <v>102</v>
      </c>
      <c r="DB7" s="38">
        <v>84.81</v>
      </c>
      <c r="DC7" s="38" t="s">
        <v>102</v>
      </c>
      <c r="DD7" s="38" t="s">
        <v>102</v>
      </c>
      <c r="DE7" s="38" t="s">
        <v>102</v>
      </c>
      <c r="DF7" s="38" t="s">
        <v>102</v>
      </c>
      <c r="DG7" s="38">
        <v>84.7</v>
      </c>
      <c r="DH7" s="38">
        <v>86.6</v>
      </c>
      <c r="DI7" s="38" t="s">
        <v>102</v>
      </c>
      <c r="DJ7" s="38" t="s">
        <v>102</v>
      </c>
      <c r="DK7" s="38" t="s">
        <v>102</v>
      </c>
      <c r="DL7" s="38" t="s">
        <v>102</v>
      </c>
      <c r="DM7" s="38">
        <v>4.7300000000000004</v>
      </c>
      <c r="DN7" s="38" t="s">
        <v>102</v>
      </c>
      <c r="DO7" s="38" t="s">
        <v>102</v>
      </c>
      <c r="DP7" s="38" t="s">
        <v>102</v>
      </c>
      <c r="DQ7" s="38" t="s">
        <v>102</v>
      </c>
      <c r="DR7" s="38">
        <v>20.34</v>
      </c>
      <c r="DS7" s="38">
        <v>22.21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>
        <v>0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>
        <v>0</v>
      </c>
      <c r="ED7" s="38">
        <v>0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>
        <v>0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>
        <v>0.25</v>
      </c>
      <c r="EO7" s="38">
        <v>0.16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山田 桃子</cp:lastModifiedBy>
  <cp:lastPrinted>2022-01-24T01:40:33Z</cp:lastPrinted>
  <dcterms:created xsi:type="dcterms:W3CDTF">2021-12-03T07:35:12Z</dcterms:created>
  <dcterms:modified xsi:type="dcterms:W3CDTF">2022-02-21T08:13:00Z</dcterms:modified>
  <cp:category/>
</cp:coreProperties>
</file>