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水道総務課\★★NEW　総務班（下水道）★★\61　経営戦略・分析\011 経営比較分析表\R03年度\（R04・2・17）受理\住本作成分\"/>
    </mc:Choice>
  </mc:AlternateContent>
  <workbookProtection workbookAlgorithmName="SHA-512" workbookHashValue="+GwDXWzOYYQNqw9MXHmU6l23KFzewe/8bkvzWCl2WApyrcHEiU5//vHWP3KFz0JjUylNE5y0TWfWlgcDABMPig==" workbookSaltValue="O4olWcF8qdfqeDr25QNpBA==" workbookSpinCount="100000" lockStructure="1"/>
  <bookViews>
    <workbookView xWindow="-120" yWindow="-120" windowWidth="29040" windowHeight="15840"/>
  </bookViews>
  <sheets>
    <sheet name="法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T6" i="5"/>
  <c r="S6" i="5"/>
  <c r="AL8" i="4" s="1"/>
  <c r="R6" i="5"/>
  <c r="AD10" i="4" s="1"/>
  <c r="Q6" i="5"/>
  <c r="W10" i="4" s="1"/>
  <c r="P6" i="5"/>
  <c r="O6" i="5"/>
  <c r="N6" i="5"/>
  <c r="M6" i="5"/>
  <c r="L6" i="5"/>
  <c r="K6" i="5"/>
  <c r="J6" i="5"/>
  <c r="I8" i="4" s="1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M85" i="4"/>
  <c r="L85" i="4"/>
  <c r="K85" i="4"/>
  <c r="I85" i="4"/>
  <c r="H85" i="4"/>
  <c r="BB10" i="4"/>
  <c r="AT10" i="4"/>
  <c r="P10" i="4"/>
  <c r="I10" i="4"/>
  <c r="B10" i="4"/>
  <c r="BB8" i="4"/>
  <c r="AT8" i="4"/>
  <c r="AD8" i="4"/>
  <c r="W8" i="4"/>
  <c r="P8" i="4"/>
  <c r="B8" i="4"/>
  <c r="B6" i="4"/>
</calcChain>
</file>

<file path=xl/sharedStrings.xml><?xml version="1.0" encoding="utf-8"?>
<sst xmlns="http://schemas.openxmlformats.org/spreadsheetml/2006/main" count="319" uniqueCount="118">
  <si>
    <t>経営比較分析表（令和2年度決算）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</si>
  <si>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</si>
  <si>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</si>
  <si>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</si>
  <si>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</si>
  <si>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</si>
  <si>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</si>
  <si>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</si>
  <si>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</si>
  <si>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</si>
  <si>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</si>
  <si>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</si>
  <si>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</si>
  <si>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</si>
  <si>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</si>
  <si>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</si>
  <si>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</si>
  <si>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</si>
  <si>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</si>
  <si>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</si>
  <si>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</si>
  <si>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</si>
  <si>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</si>
  <si>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令和2年度全国平均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</si>
  <si>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</si>
  <si>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</si>
  <si>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</si>
  <si>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</si>
  <si>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</si>
  <si>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</si>
  <si>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</si>
  <si>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</si>
  <si>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</si>
  <si>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</si>
  <si>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</si>
  <si>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</si>
  <si>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</si>
  <si>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</si>
  <si>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</si>
  <si>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</si>
  <si>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</si>
  <si>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</si>
  <si>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</si>
  <si>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</si>
  <si>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</si>
  <si>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</si>
  <si>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</si>
  <si>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</si>
  <si>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</si>
  <si>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</si>
  <si>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</si>
  <si>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</si>
  <si>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</si>
  <si>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</si>
  <si>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</si>
  <si>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</si>
  <si>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</si>
  <si>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</si>
  <si>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</si>
  <si>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</si>
  <si>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</si>
  <si>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</si>
  <si>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</si>
  <si>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</si>
  <si>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</si>
  <si>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</si>
  <si>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</si>
  <si>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</si>
  <si>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</si>
  <si>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</si>
  <si>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</si>
  <si>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</si>
  <si>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</si>
  <si>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</si>
  <si>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</si>
  <si>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</si>
  <si>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</si>
  <si>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</si>
  <si>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</si>
  <si>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</si>
  <si>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</si>
  <si>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</si>
  <si>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</si>
  <si>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</si>
  <si>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</si>
  <si>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</si>
  <si>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</si>
  <si>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</si>
  <si>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</si>
  <si>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</si>
  <si>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</si>
  <si>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</si>
  <si>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</si>
  <si>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</si>
  <si>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</si>
  <si>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</si>
  <si>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長崎県　南島原市</t>
  </si>
  <si>
    <t>法適用</t>
  </si>
  <si>
    <t>下水道事業</t>
  </si>
  <si>
    <t>農業集落排水</t>
  </si>
  <si>
    <t>F2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</si>
  <si>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</si>
  <si>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</si>
  <si>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</si>
  <si>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</si>
  <si>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</si>
  <si>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</si>
  <si>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</si>
  <si>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</si>
  <si>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</si>
  <si>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</si>
  <si>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</si>
  <si>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</si>
  <si>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</si>
  <si>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</si>
  <si>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Ｈ15年度に供用開始し、供用開始後17年が経過しており、処理場や管渠等の耐用年数は経過していないが、電気設備等については、耐用年数を迎える時期となっている。
　今後、すべての下水道施設を対象とした、ストックマネジメント計画を策定し、適切な維持管理及び計画的な改修を図っていく。</t>
    <phoneticPr fontId="4"/>
  </si>
  <si>
    <r>
      <t xml:space="preserve">【経常収支比率】100％を上回っているが、収益の大半を一般会計からの繰入金に依存している状況である。
【累積欠損金比率】累積欠損金が無いため0％となっている。
【流動比率】100％を上回っており、類似団体と比較しても高い数値となっている。
</t>
    </r>
    <r>
      <rPr>
        <sz val="11"/>
        <rFont val="ＭＳ ゴシック"/>
        <family val="3"/>
        <charset val="128"/>
      </rPr>
      <t>【企業債残高対事業規模比率】類似団体と比較しても優位である。</t>
    </r>
    <r>
      <rPr>
        <sz val="11"/>
        <color theme="1"/>
        <rFont val="ＭＳ ゴシック"/>
        <family val="3"/>
        <charset val="128"/>
      </rPr>
      <t xml:space="preserve">
【経費回収率】100％を大きく下回っており、類似団体の平均よりも低い水準となっている。収支のバランスをとる必要がある。
【汚水処理原価】類似団体の平均と同水準であるが、汚水処理原価は高い水準となっている。維持管理費等の費用削減に努め、下水道使用料の値上げについて今後検討する必要がある。
【施設利用率】及び【水洗化率】Ｈ15年度で面整備を終えており、今後処理区域内人口の増加も見込めないなか、いかにして処理区域内の接続促進を図り、水洗化率を向上させるかが課題である。</t>
    </r>
    <rPh sb="227" eb="230">
      <t>ドウスイジュン</t>
    </rPh>
    <rPh sb="235" eb="239">
      <t>オスイショリ</t>
    </rPh>
    <rPh sb="239" eb="241">
      <t>ゲンカ</t>
    </rPh>
    <rPh sb="242" eb="243">
      <t>タカ</t>
    </rPh>
    <rPh sb="244" eb="246">
      <t>スイジュン</t>
    </rPh>
    <rPh sb="300" eb="301">
      <t>リツ</t>
    </rPh>
    <phoneticPr fontId="4"/>
  </si>
  <si>
    <r>
      <t xml:space="preserve">　施設の機能診断と最適化整備構想を策定し、施設の計画的な修繕、効率的な改築等を今後検討していく予定としている。
　また、本市が抱えている高齢化率の増加、人口減少等により、料金収入の減少が見込まれており、経営状況も厳しさを増すことが予想されるが、Ｒ2年度に企業会計に移行したことから、公営企業としての経済性を発揮し、経営の改善・合理化に取り組んでいく。
</t>
    </r>
    <r>
      <rPr>
        <sz val="11"/>
        <rFont val="ＭＳ ゴシック"/>
        <family val="3"/>
        <charset val="128"/>
      </rPr>
      <t>※令和2年度より地方公営企業法適用事業となったため、令和元年度以前のデータは該当数値のあるものであっても本分析表に記載されていない。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</si>
</sst>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AF-483A-80F1-CF54AD152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AF-483A-80F1-CF54AD152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33.33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44-46CB-B777-4DF3F4F03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54.83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44-46CB-B777-4DF3F4F03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62.02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F1-4D2B-84E8-33FFC1E2E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F1-4D2B-84E8-33FFC1E2E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169.37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60-46E7-8639-6659E5DB2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106.37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60-46E7-8639-6659E5DB2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21-4DDA-89BB-52805F0B7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21-4DDA-89BB-52805F0B7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57-469D-8C77-9D3A30C30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57-469D-8C77-9D3A30C30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C8-48D2-A1B7-D64477001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139.02000000000001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C8-48D2-A1B7-D64477001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1C-40C4-9DBB-D1AB10C7F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29.13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1C-40C4-9DBB-D1AB10C7F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4E-48EA-9816-C833CD306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867.83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4E-48EA-9816-C833CD306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43.24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C3-4014-8BBD-54F8B6E0F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57.08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C3-4014-8BBD-54F8B6E0F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274.32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A3-4374-8E92-4CC6761E2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274.99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A3-4374-8E92-4CC6761E2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【104.99】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【121.19】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【32.80】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【832.52】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【54.84】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【253.04】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J66" zoomScaleNormal="100" workbookViewId="0">
      <selection activeCell="BI81" sqref="BI81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 x14ac:dyDescent="0.15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 x14ac:dyDescent="0.15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5" t="str">
        <f>データ!H6</f>
        <v>長崎県　南島原市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5" t="s">
        <v>1</v>
      </c>
      <c r="C7" s="65"/>
      <c r="D7" s="65"/>
      <c r="E7" s="65"/>
      <c r="F7" s="65"/>
      <c r="G7" s="65"/>
      <c r="H7" s="65"/>
      <c r="I7" s="65" t="s">
        <v>2</v>
      </c>
      <c r="J7" s="65"/>
      <c r="K7" s="65"/>
      <c r="L7" s="65"/>
      <c r="M7" s="65"/>
      <c r="N7" s="65"/>
      <c r="O7" s="65"/>
      <c r="P7" s="65" t="s">
        <v>3</v>
      </c>
      <c r="Q7" s="65"/>
      <c r="R7" s="65"/>
      <c r="S7" s="65"/>
      <c r="T7" s="65"/>
      <c r="U7" s="65"/>
      <c r="V7" s="65"/>
      <c r="W7" s="65" t="s">
        <v>4</v>
      </c>
      <c r="X7" s="65"/>
      <c r="Y7" s="65"/>
      <c r="Z7" s="65"/>
      <c r="AA7" s="65"/>
      <c r="AB7" s="65"/>
      <c r="AC7" s="65"/>
      <c r="AD7" s="65" t="s">
        <v>5</v>
      </c>
      <c r="AE7" s="65"/>
      <c r="AF7" s="65"/>
      <c r="AG7" s="65"/>
      <c r="AH7" s="65"/>
      <c r="AI7" s="65"/>
      <c r="AJ7" s="65"/>
      <c r="AK7" s="3"/>
      <c r="AL7" s="65" t="s">
        <v>6</v>
      </c>
      <c r="AM7" s="65"/>
      <c r="AN7" s="65"/>
      <c r="AO7" s="65"/>
      <c r="AP7" s="65"/>
      <c r="AQ7" s="65"/>
      <c r="AR7" s="65"/>
      <c r="AS7" s="65"/>
      <c r="AT7" s="65" t="s">
        <v>7</v>
      </c>
      <c r="AU7" s="65"/>
      <c r="AV7" s="65"/>
      <c r="AW7" s="65"/>
      <c r="AX7" s="65"/>
      <c r="AY7" s="65"/>
      <c r="AZ7" s="65"/>
      <c r="BA7" s="65"/>
      <c r="BB7" s="65" t="s">
        <v>8</v>
      </c>
      <c r="BC7" s="65"/>
      <c r="BD7" s="65"/>
      <c r="BE7" s="65"/>
      <c r="BF7" s="65"/>
      <c r="BG7" s="65"/>
      <c r="BH7" s="65"/>
      <c r="BI7" s="6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2" t="str">
        <f>データ!I6</f>
        <v>法適用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農業集落排水</v>
      </c>
      <c r="Q8" s="72"/>
      <c r="R8" s="72"/>
      <c r="S8" s="72"/>
      <c r="T8" s="72"/>
      <c r="U8" s="72"/>
      <c r="V8" s="72"/>
      <c r="W8" s="72" t="str">
        <f>データ!L6</f>
        <v>F2</v>
      </c>
      <c r="X8" s="72"/>
      <c r="Y8" s="72"/>
      <c r="Z8" s="72"/>
      <c r="AA8" s="72"/>
      <c r="AB8" s="72"/>
      <c r="AC8" s="72"/>
      <c r="AD8" s="73" t="str">
        <f>データ!$M$6</f>
        <v>非設置</v>
      </c>
      <c r="AE8" s="73"/>
      <c r="AF8" s="73"/>
      <c r="AG8" s="73"/>
      <c r="AH8" s="73"/>
      <c r="AI8" s="73"/>
      <c r="AJ8" s="73"/>
      <c r="AK8" s="3"/>
      <c r="AL8" s="69">
        <f>データ!S6</f>
        <v>44440</v>
      </c>
      <c r="AM8" s="69"/>
      <c r="AN8" s="69"/>
      <c r="AO8" s="69"/>
      <c r="AP8" s="69"/>
      <c r="AQ8" s="69"/>
      <c r="AR8" s="69"/>
      <c r="AS8" s="69"/>
      <c r="AT8" s="68">
        <f>データ!T6</f>
        <v>170.13</v>
      </c>
      <c r="AU8" s="68"/>
      <c r="AV8" s="68"/>
      <c r="AW8" s="68"/>
      <c r="AX8" s="68"/>
      <c r="AY8" s="68"/>
      <c r="AZ8" s="68"/>
      <c r="BA8" s="68"/>
      <c r="BB8" s="68">
        <f>データ!U6</f>
        <v>261.20999999999998</v>
      </c>
      <c r="BC8" s="68"/>
      <c r="BD8" s="68"/>
      <c r="BE8" s="68"/>
      <c r="BF8" s="68"/>
      <c r="BG8" s="68"/>
      <c r="BH8" s="68"/>
      <c r="BI8" s="68"/>
      <c r="BJ8" s="3"/>
      <c r="BK8" s="3"/>
      <c r="BL8" s="70" t="s">
        <v>10</v>
      </c>
      <c r="BM8" s="71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5" t="s">
        <v>12</v>
      </c>
      <c r="C9" s="65"/>
      <c r="D9" s="65"/>
      <c r="E9" s="65"/>
      <c r="F9" s="65"/>
      <c r="G9" s="65"/>
      <c r="H9" s="65"/>
      <c r="I9" s="65" t="s">
        <v>13</v>
      </c>
      <c r="J9" s="65"/>
      <c r="K9" s="65"/>
      <c r="L9" s="65"/>
      <c r="M9" s="65"/>
      <c r="N9" s="65"/>
      <c r="O9" s="65"/>
      <c r="P9" s="65" t="s">
        <v>14</v>
      </c>
      <c r="Q9" s="65"/>
      <c r="R9" s="65"/>
      <c r="S9" s="65"/>
      <c r="T9" s="65"/>
      <c r="U9" s="65"/>
      <c r="V9" s="65"/>
      <c r="W9" s="65" t="s">
        <v>15</v>
      </c>
      <c r="X9" s="65"/>
      <c r="Y9" s="65"/>
      <c r="Z9" s="65"/>
      <c r="AA9" s="65"/>
      <c r="AB9" s="65"/>
      <c r="AC9" s="65"/>
      <c r="AD9" s="65" t="s">
        <v>16</v>
      </c>
      <c r="AE9" s="65"/>
      <c r="AF9" s="65"/>
      <c r="AG9" s="65"/>
      <c r="AH9" s="65"/>
      <c r="AI9" s="65"/>
      <c r="AJ9" s="65"/>
      <c r="AK9" s="3"/>
      <c r="AL9" s="65" t="s">
        <v>17</v>
      </c>
      <c r="AM9" s="65"/>
      <c r="AN9" s="65"/>
      <c r="AO9" s="65"/>
      <c r="AP9" s="65"/>
      <c r="AQ9" s="65"/>
      <c r="AR9" s="65"/>
      <c r="AS9" s="65"/>
      <c r="AT9" s="65" t="s">
        <v>18</v>
      </c>
      <c r="AU9" s="65"/>
      <c r="AV9" s="65"/>
      <c r="AW9" s="65"/>
      <c r="AX9" s="65"/>
      <c r="AY9" s="65"/>
      <c r="AZ9" s="65"/>
      <c r="BA9" s="65"/>
      <c r="BB9" s="65" t="s">
        <v>19</v>
      </c>
      <c r="BC9" s="65"/>
      <c r="BD9" s="65"/>
      <c r="BE9" s="65"/>
      <c r="BF9" s="65"/>
      <c r="BG9" s="65"/>
      <c r="BH9" s="65"/>
      <c r="BI9" s="65"/>
      <c r="BJ9" s="3"/>
      <c r="BK9" s="3"/>
      <c r="BL9" s="66" t="s">
        <v>20</v>
      </c>
      <c r="BM9" s="67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8" t="str">
        <f>データ!N6</f>
        <v>-</v>
      </c>
      <c r="C10" s="68"/>
      <c r="D10" s="68"/>
      <c r="E10" s="68"/>
      <c r="F10" s="68"/>
      <c r="G10" s="68"/>
      <c r="H10" s="68"/>
      <c r="I10" s="68">
        <f>データ!O6</f>
        <v>68.8</v>
      </c>
      <c r="J10" s="68"/>
      <c r="K10" s="68"/>
      <c r="L10" s="68"/>
      <c r="M10" s="68"/>
      <c r="N10" s="68"/>
      <c r="O10" s="68"/>
      <c r="P10" s="68">
        <f>データ!P6</f>
        <v>1.53</v>
      </c>
      <c r="Q10" s="68"/>
      <c r="R10" s="68"/>
      <c r="S10" s="68"/>
      <c r="T10" s="68"/>
      <c r="U10" s="68"/>
      <c r="V10" s="68"/>
      <c r="W10" s="68">
        <f>データ!Q6</f>
        <v>104.49</v>
      </c>
      <c r="X10" s="68"/>
      <c r="Y10" s="68"/>
      <c r="Z10" s="68"/>
      <c r="AA10" s="68"/>
      <c r="AB10" s="68"/>
      <c r="AC10" s="68"/>
      <c r="AD10" s="69">
        <f>データ!R6</f>
        <v>2420</v>
      </c>
      <c r="AE10" s="69"/>
      <c r="AF10" s="69"/>
      <c r="AG10" s="69"/>
      <c r="AH10" s="69"/>
      <c r="AI10" s="69"/>
      <c r="AJ10" s="69"/>
      <c r="AK10" s="2"/>
      <c r="AL10" s="69">
        <f>データ!V6</f>
        <v>674</v>
      </c>
      <c r="AM10" s="69"/>
      <c r="AN10" s="69"/>
      <c r="AO10" s="69"/>
      <c r="AP10" s="69"/>
      <c r="AQ10" s="69"/>
      <c r="AR10" s="69"/>
      <c r="AS10" s="69"/>
      <c r="AT10" s="68">
        <f>データ!W6</f>
        <v>0.34</v>
      </c>
      <c r="AU10" s="68"/>
      <c r="AV10" s="68"/>
      <c r="AW10" s="68"/>
      <c r="AX10" s="68"/>
      <c r="AY10" s="68"/>
      <c r="AZ10" s="68"/>
      <c r="BA10" s="68"/>
      <c r="BB10" s="68">
        <f>データ!X6</f>
        <v>1982.35</v>
      </c>
      <c r="BC10" s="68"/>
      <c r="BD10" s="68"/>
      <c r="BE10" s="68"/>
      <c r="BF10" s="68"/>
      <c r="BG10" s="68"/>
      <c r="BH10" s="68"/>
      <c r="BI10" s="68"/>
      <c r="BJ10" s="2"/>
      <c r="BK10" s="2"/>
      <c r="BL10" s="58" t="s">
        <v>22</v>
      </c>
      <c r="BM10" s="5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24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 x14ac:dyDescent="0.15">
      <c r="A14" s="2"/>
      <c r="B14" s="62" t="s">
        <v>25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52" t="s">
        <v>26</v>
      </c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4"/>
    </row>
    <row r="15" spans="1:78" ht="13.5" customHeight="1" x14ac:dyDescent="0.15">
      <c r="A15" s="2"/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1"/>
      <c r="BK15" s="2"/>
      <c r="BL15" s="55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3" t="s">
        <v>116</v>
      </c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5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3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5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3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5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3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5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3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5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3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5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3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5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3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5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3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5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3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5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3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5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3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5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3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5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3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5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3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5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3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5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3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5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3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5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43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5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43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5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3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5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3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5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3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5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3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5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3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5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3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5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3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5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3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5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6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8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2" t="s">
        <v>27</v>
      </c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5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3" t="s">
        <v>115</v>
      </c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5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3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5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3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5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3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5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3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5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3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5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3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5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3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5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3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5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43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5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43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5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43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3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5"/>
    </row>
    <row r="60" spans="1:78" ht="13.5" customHeight="1" x14ac:dyDescent="0.15">
      <c r="A60" s="2"/>
      <c r="B60" s="49" t="s">
        <v>28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1"/>
      <c r="BK60" s="2"/>
      <c r="BL60" s="43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5"/>
    </row>
    <row r="61" spans="1:78" ht="13.5" customHeight="1" x14ac:dyDescent="0.15">
      <c r="A61" s="2"/>
      <c r="B61" s="49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1"/>
      <c r="BK61" s="2"/>
      <c r="BL61" s="43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5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3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5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6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8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2" t="s">
        <v>29</v>
      </c>
      <c r="BM64" s="53"/>
      <c r="BN64" s="53"/>
      <c r="BO64" s="53"/>
      <c r="BP64" s="53"/>
      <c r="BQ64" s="53"/>
      <c r="BR64" s="53"/>
      <c r="BS64" s="53"/>
      <c r="BT64" s="53"/>
      <c r="BU64" s="53"/>
      <c r="BV64" s="53"/>
      <c r="BW64" s="53"/>
      <c r="BX64" s="53"/>
      <c r="BY64" s="53"/>
      <c r="BZ64" s="5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5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3" t="s">
        <v>117</v>
      </c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5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3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5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3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5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3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5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3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5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3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5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3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5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3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5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3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5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3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5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3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5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3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5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3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5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43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5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43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5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43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46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8"/>
    </row>
    <row r="83" spans="1:78" x14ac:dyDescent="0.15">
      <c r="C83" s="2" t="s">
        <v>30</v>
      </c>
    </row>
    <row r="84" spans="1:78" hidden="1" x14ac:dyDescent="0.15">
      <c r="B84" s="26" t="s">
        <v>31</v>
      </c>
      <c r="C84" s="26"/>
      <c r="D84" s="26"/>
      <c r="E84" s="26" t="s">
        <v>32</v>
      </c>
      <c r="F84" s="26" t="s">
        <v>33</v>
      </c>
      <c r="G84" s="26" t="s">
        <v>34</v>
      </c>
      <c r="H84" s="26" t="s">
        <v>35</v>
      </c>
      <c r="I84" s="26" t="s">
        <v>36</v>
      </c>
      <c r="J84" s="26" t="s">
        <v>37</v>
      </c>
      <c r="K84" s="26" t="s">
        <v>38</v>
      </c>
      <c r="L84" s="26" t="s">
        <v>39</v>
      </c>
      <c r="M84" s="26" t="s">
        <v>40</v>
      </c>
      <c r="N84" s="26" t="s">
        <v>41</v>
      </c>
      <c r="O84" s="26" t="s">
        <v>42</v>
      </c>
    </row>
    <row r="85" spans="1:78" hidden="1" x14ac:dyDescent="0.15">
      <c r="B85" s="26"/>
      <c r="C85" s="26"/>
      <c r="D85" s="26"/>
      <c r="E85" s="26" t="str">
        <f>データ!AI6</f>
        <v>【104.99】</v>
      </c>
      <c r="F85" s="26" t="str">
        <f>データ!AT6</f>
        <v>【121.19】</v>
      </c>
      <c r="G85" s="26" t="str">
        <f>データ!BE6</f>
        <v>【32.80】</v>
      </c>
      <c r="H85" s="26" t="str">
        <f>データ!BP6</f>
        <v>【832.52】</v>
      </c>
      <c r="I85" s="26" t="str">
        <f>データ!CA6</f>
        <v>【60.94】</v>
      </c>
      <c r="J85" s="26" t="str">
        <f>データ!CL6</f>
        <v>【253.04】</v>
      </c>
      <c r="K85" s="26" t="str">
        <f>データ!CW6</f>
        <v>【54.84】</v>
      </c>
      <c r="L85" s="26" t="str">
        <f>データ!DH6</f>
        <v>【86.60】</v>
      </c>
      <c r="M85" s="26" t="str">
        <f>データ!DS6</f>
        <v>【22.21】</v>
      </c>
      <c r="N85" s="26" t="str">
        <f>データ!ED6</f>
        <v>【0.00】</v>
      </c>
      <c r="O85" s="26" t="str">
        <f>データ!EO6</f>
        <v>【0.16】</v>
      </c>
    </row>
  </sheetData>
  <sheetProtection algorithmName="SHA-512" hashValue="nJyCorvUkCgG1B8yWu1vf+COqdUVI5WKajTY03UDsCf8vdvZDfzpLwdStRZLWm+LRMy5nw2VKZ2giiH8/8+MfA==" saltValue="/V9FuqE4znGeHZNAF/dsRg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8" x14ac:dyDescent="0.15">
      <c r="A2" s="28" t="s">
        <v>44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8" x14ac:dyDescent="0.15">
      <c r="A3" s="28" t="s">
        <v>45</v>
      </c>
      <c r="B3" s="29" t="s">
        <v>46</v>
      </c>
      <c r="C3" s="29" t="s">
        <v>47</v>
      </c>
      <c r="D3" s="29" t="s">
        <v>48</v>
      </c>
      <c r="E3" s="29" t="s">
        <v>49</v>
      </c>
      <c r="F3" s="29" t="s">
        <v>50</v>
      </c>
      <c r="G3" s="29" t="s">
        <v>51</v>
      </c>
      <c r="H3" s="77" t="s">
        <v>52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53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54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8" x14ac:dyDescent="0.15">
      <c r="A4" s="28" t="s">
        <v>55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56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57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58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59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60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61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62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63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64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65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66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8" x14ac:dyDescent="0.15">
      <c r="A5" s="28" t="s">
        <v>67</v>
      </c>
      <c r="B5" s="31"/>
      <c r="C5" s="31"/>
      <c r="D5" s="31"/>
      <c r="E5" s="31"/>
      <c r="F5" s="31"/>
      <c r="G5" s="31"/>
      <c r="H5" s="32" t="s">
        <v>68</v>
      </c>
      <c r="I5" s="32" t="s">
        <v>69</v>
      </c>
      <c r="J5" s="32" t="s">
        <v>70</v>
      </c>
      <c r="K5" s="32" t="s">
        <v>71</v>
      </c>
      <c r="L5" s="32" t="s">
        <v>72</v>
      </c>
      <c r="M5" s="32" t="s">
        <v>5</v>
      </c>
      <c r="N5" s="32" t="s">
        <v>73</v>
      </c>
      <c r="O5" s="32" t="s">
        <v>74</v>
      </c>
      <c r="P5" s="32" t="s">
        <v>75</v>
      </c>
      <c r="Q5" s="32" t="s">
        <v>76</v>
      </c>
      <c r="R5" s="32" t="s">
        <v>77</v>
      </c>
      <c r="S5" s="32" t="s">
        <v>78</v>
      </c>
      <c r="T5" s="32" t="s">
        <v>79</v>
      </c>
      <c r="U5" s="32" t="s">
        <v>80</v>
      </c>
      <c r="V5" s="32" t="s">
        <v>81</v>
      </c>
      <c r="W5" s="32" t="s">
        <v>82</v>
      </c>
      <c r="X5" s="32" t="s">
        <v>83</v>
      </c>
      <c r="Y5" s="32" t="s">
        <v>84</v>
      </c>
      <c r="Z5" s="32" t="s">
        <v>85</v>
      </c>
      <c r="AA5" s="32" t="s">
        <v>86</v>
      </c>
      <c r="AB5" s="32" t="s">
        <v>87</v>
      </c>
      <c r="AC5" s="32" t="s">
        <v>88</v>
      </c>
      <c r="AD5" s="32" t="s">
        <v>89</v>
      </c>
      <c r="AE5" s="32" t="s">
        <v>90</v>
      </c>
      <c r="AF5" s="32" t="s">
        <v>91</v>
      </c>
      <c r="AG5" s="32" t="s">
        <v>92</v>
      </c>
      <c r="AH5" s="32" t="s">
        <v>93</v>
      </c>
      <c r="AI5" s="32" t="s">
        <v>31</v>
      </c>
      <c r="AJ5" s="32" t="s">
        <v>84</v>
      </c>
      <c r="AK5" s="32" t="s">
        <v>85</v>
      </c>
      <c r="AL5" s="32" t="s">
        <v>86</v>
      </c>
      <c r="AM5" s="32" t="s">
        <v>87</v>
      </c>
      <c r="AN5" s="32" t="s">
        <v>88</v>
      </c>
      <c r="AO5" s="32" t="s">
        <v>89</v>
      </c>
      <c r="AP5" s="32" t="s">
        <v>90</v>
      </c>
      <c r="AQ5" s="32" t="s">
        <v>91</v>
      </c>
      <c r="AR5" s="32" t="s">
        <v>92</v>
      </c>
      <c r="AS5" s="32" t="s">
        <v>93</v>
      </c>
      <c r="AT5" s="32" t="s">
        <v>94</v>
      </c>
      <c r="AU5" s="32" t="s">
        <v>84</v>
      </c>
      <c r="AV5" s="32" t="s">
        <v>85</v>
      </c>
      <c r="AW5" s="32" t="s">
        <v>86</v>
      </c>
      <c r="AX5" s="32" t="s">
        <v>87</v>
      </c>
      <c r="AY5" s="32" t="s">
        <v>88</v>
      </c>
      <c r="AZ5" s="32" t="s">
        <v>89</v>
      </c>
      <c r="BA5" s="32" t="s">
        <v>90</v>
      </c>
      <c r="BB5" s="32" t="s">
        <v>91</v>
      </c>
      <c r="BC5" s="32" t="s">
        <v>92</v>
      </c>
      <c r="BD5" s="32" t="s">
        <v>93</v>
      </c>
      <c r="BE5" s="32" t="s">
        <v>94</v>
      </c>
      <c r="BF5" s="32" t="s">
        <v>84</v>
      </c>
      <c r="BG5" s="32" t="s">
        <v>85</v>
      </c>
      <c r="BH5" s="32" t="s">
        <v>86</v>
      </c>
      <c r="BI5" s="32" t="s">
        <v>87</v>
      </c>
      <c r="BJ5" s="32" t="s">
        <v>88</v>
      </c>
      <c r="BK5" s="32" t="s">
        <v>89</v>
      </c>
      <c r="BL5" s="32" t="s">
        <v>90</v>
      </c>
      <c r="BM5" s="32" t="s">
        <v>91</v>
      </c>
      <c r="BN5" s="32" t="s">
        <v>92</v>
      </c>
      <c r="BO5" s="32" t="s">
        <v>93</v>
      </c>
      <c r="BP5" s="32" t="s">
        <v>94</v>
      </c>
      <c r="BQ5" s="32" t="s">
        <v>84</v>
      </c>
      <c r="BR5" s="32" t="s">
        <v>85</v>
      </c>
      <c r="BS5" s="32" t="s">
        <v>86</v>
      </c>
      <c r="BT5" s="32" t="s">
        <v>87</v>
      </c>
      <c r="BU5" s="32" t="s">
        <v>88</v>
      </c>
      <c r="BV5" s="32" t="s">
        <v>89</v>
      </c>
      <c r="BW5" s="32" t="s">
        <v>90</v>
      </c>
      <c r="BX5" s="32" t="s">
        <v>91</v>
      </c>
      <c r="BY5" s="32" t="s">
        <v>92</v>
      </c>
      <c r="BZ5" s="32" t="s">
        <v>93</v>
      </c>
      <c r="CA5" s="32" t="s">
        <v>94</v>
      </c>
      <c r="CB5" s="32" t="s">
        <v>84</v>
      </c>
      <c r="CC5" s="32" t="s">
        <v>85</v>
      </c>
      <c r="CD5" s="32" t="s">
        <v>86</v>
      </c>
      <c r="CE5" s="32" t="s">
        <v>87</v>
      </c>
      <c r="CF5" s="32" t="s">
        <v>88</v>
      </c>
      <c r="CG5" s="32" t="s">
        <v>89</v>
      </c>
      <c r="CH5" s="32" t="s">
        <v>90</v>
      </c>
      <c r="CI5" s="32" t="s">
        <v>91</v>
      </c>
      <c r="CJ5" s="32" t="s">
        <v>92</v>
      </c>
      <c r="CK5" s="32" t="s">
        <v>93</v>
      </c>
      <c r="CL5" s="32" t="s">
        <v>94</v>
      </c>
      <c r="CM5" s="32" t="s">
        <v>84</v>
      </c>
      <c r="CN5" s="32" t="s">
        <v>85</v>
      </c>
      <c r="CO5" s="32" t="s">
        <v>86</v>
      </c>
      <c r="CP5" s="32" t="s">
        <v>87</v>
      </c>
      <c r="CQ5" s="32" t="s">
        <v>88</v>
      </c>
      <c r="CR5" s="32" t="s">
        <v>89</v>
      </c>
      <c r="CS5" s="32" t="s">
        <v>90</v>
      </c>
      <c r="CT5" s="32" t="s">
        <v>91</v>
      </c>
      <c r="CU5" s="32" t="s">
        <v>92</v>
      </c>
      <c r="CV5" s="32" t="s">
        <v>93</v>
      </c>
      <c r="CW5" s="32" t="s">
        <v>94</v>
      </c>
      <c r="CX5" s="32" t="s">
        <v>84</v>
      </c>
      <c r="CY5" s="32" t="s">
        <v>85</v>
      </c>
      <c r="CZ5" s="32" t="s">
        <v>86</v>
      </c>
      <c r="DA5" s="32" t="s">
        <v>87</v>
      </c>
      <c r="DB5" s="32" t="s">
        <v>88</v>
      </c>
      <c r="DC5" s="32" t="s">
        <v>89</v>
      </c>
      <c r="DD5" s="32" t="s">
        <v>90</v>
      </c>
      <c r="DE5" s="32" t="s">
        <v>91</v>
      </c>
      <c r="DF5" s="32" t="s">
        <v>92</v>
      </c>
      <c r="DG5" s="32" t="s">
        <v>93</v>
      </c>
      <c r="DH5" s="32" t="s">
        <v>94</v>
      </c>
      <c r="DI5" s="32" t="s">
        <v>84</v>
      </c>
      <c r="DJ5" s="32" t="s">
        <v>85</v>
      </c>
      <c r="DK5" s="32" t="s">
        <v>86</v>
      </c>
      <c r="DL5" s="32" t="s">
        <v>87</v>
      </c>
      <c r="DM5" s="32" t="s">
        <v>88</v>
      </c>
      <c r="DN5" s="32" t="s">
        <v>89</v>
      </c>
      <c r="DO5" s="32" t="s">
        <v>90</v>
      </c>
      <c r="DP5" s="32" t="s">
        <v>91</v>
      </c>
      <c r="DQ5" s="32" t="s">
        <v>92</v>
      </c>
      <c r="DR5" s="32" t="s">
        <v>93</v>
      </c>
      <c r="DS5" s="32" t="s">
        <v>94</v>
      </c>
      <c r="DT5" s="32" t="s">
        <v>84</v>
      </c>
      <c r="DU5" s="32" t="s">
        <v>85</v>
      </c>
      <c r="DV5" s="32" t="s">
        <v>86</v>
      </c>
      <c r="DW5" s="32" t="s">
        <v>87</v>
      </c>
      <c r="DX5" s="32" t="s">
        <v>88</v>
      </c>
      <c r="DY5" s="32" t="s">
        <v>89</v>
      </c>
      <c r="DZ5" s="32" t="s">
        <v>90</v>
      </c>
      <c r="EA5" s="32" t="s">
        <v>91</v>
      </c>
      <c r="EB5" s="32" t="s">
        <v>92</v>
      </c>
      <c r="EC5" s="32" t="s">
        <v>93</v>
      </c>
      <c r="ED5" s="32" t="s">
        <v>94</v>
      </c>
      <c r="EE5" s="32" t="s">
        <v>84</v>
      </c>
      <c r="EF5" s="32" t="s">
        <v>85</v>
      </c>
      <c r="EG5" s="32" t="s">
        <v>86</v>
      </c>
      <c r="EH5" s="32" t="s">
        <v>87</v>
      </c>
      <c r="EI5" s="32" t="s">
        <v>88</v>
      </c>
      <c r="EJ5" s="32" t="s">
        <v>89</v>
      </c>
      <c r="EK5" s="32" t="s">
        <v>90</v>
      </c>
      <c r="EL5" s="32" t="s">
        <v>91</v>
      </c>
      <c r="EM5" s="32" t="s">
        <v>92</v>
      </c>
      <c r="EN5" s="32" t="s">
        <v>93</v>
      </c>
      <c r="EO5" s="32" t="s">
        <v>94</v>
      </c>
    </row>
    <row r="6" spans="1:148" s="36" customFormat="1" x14ac:dyDescent="0.15">
      <c r="A6" s="28" t="s">
        <v>95</v>
      </c>
      <c r="B6" s="33">
        <f>B7</f>
        <v>2020</v>
      </c>
      <c r="C6" s="33">
        <f t="shared" ref="C6:X6" si="3">C7</f>
        <v>422142</v>
      </c>
      <c r="D6" s="33">
        <f t="shared" si="3"/>
        <v>46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長崎県　南島原市</v>
      </c>
      <c r="I6" s="33" t="str">
        <f t="shared" si="3"/>
        <v>法適用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F2</v>
      </c>
      <c r="M6" s="33" t="str">
        <f t="shared" si="3"/>
        <v>非設置</v>
      </c>
      <c r="N6" s="34" t="str">
        <f t="shared" si="3"/>
        <v>-</v>
      </c>
      <c r="O6" s="34">
        <f t="shared" si="3"/>
        <v>68.8</v>
      </c>
      <c r="P6" s="34">
        <f t="shared" si="3"/>
        <v>1.53</v>
      </c>
      <c r="Q6" s="34">
        <f t="shared" si="3"/>
        <v>104.49</v>
      </c>
      <c r="R6" s="34">
        <f t="shared" si="3"/>
        <v>2420</v>
      </c>
      <c r="S6" s="34">
        <f t="shared" si="3"/>
        <v>44440</v>
      </c>
      <c r="T6" s="34">
        <f t="shared" si="3"/>
        <v>170.13</v>
      </c>
      <c r="U6" s="34">
        <f t="shared" si="3"/>
        <v>261.20999999999998</v>
      </c>
      <c r="V6" s="34">
        <f t="shared" si="3"/>
        <v>674</v>
      </c>
      <c r="W6" s="34">
        <f t="shared" si="3"/>
        <v>0.34</v>
      </c>
      <c r="X6" s="34">
        <f t="shared" si="3"/>
        <v>1982.35</v>
      </c>
      <c r="Y6" s="35" t="str">
        <f>IF(Y7="",NA(),Y7)</f>
        <v>-</v>
      </c>
      <c r="Z6" s="35" t="str">
        <f t="shared" ref="Z6:AH6" si="4">IF(Z7="",NA(),Z7)</f>
        <v>-</v>
      </c>
      <c r="AA6" s="35" t="str">
        <f t="shared" si="4"/>
        <v>-</v>
      </c>
      <c r="AB6" s="35" t="str">
        <f t="shared" si="4"/>
        <v>-</v>
      </c>
      <c r="AC6" s="35">
        <f t="shared" si="4"/>
        <v>169.37</v>
      </c>
      <c r="AD6" s="35" t="str">
        <f t="shared" si="4"/>
        <v>-</v>
      </c>
      <c r="AE6" s="35" t="str">
        <f t="shared" si="4"/>
        <v>-</v>
      </c>
      <c r="AF6" s="35" t="str">
        <f t="shared" si="4"/>
        <v>-</v>
      </c>
      <c r="AG6" s="35" t="str">
        <f t="shared" si="4"/>
        <v>-</v>
      </c>
      <c r="AH6" s="35">
        <f t="shared" si="4"/>
        <v>106.37</v>
      </c>
      <c r="AI6" s="34" t="str">
        <f>IF(AI7="","",IF(AI7="-","【-】","【"&amp;SUBSTITUTE(TEXT(AI7,"#,##0.00"),"-","△")&amp;"】"))</f>
        <v>【104.99】</v>
      </c>
      <c r="AJ6" s="35" t="str">
        <f>IF(AJ7="",NA(),AJ7)</f>
        <v>-</v>
      </c>
      <c r="AK6" s="35" t="str">
        <f t="shared" ref="AK6:AS6" si="5">IF(AK7="",NA(),AK7)</f>
        <v>-</v>
      </c>
      <c r="AL6" s="35" t="str">
        <f t="shared" si="5"/>
        <v>-</v>
      </c>
      <c r="AM6" s="35" t="str">
        <f t="shared" si="5"/>
        <v>-</v>
      </c>
      <c r="AN6" s="34">
        <f t="shared" si="5"/>
        <v>0</v>
      </c>
      <c r="AO6" s="35" t="str">
        <f t="shared" si="5"/>
        <v>-</v>
      </c>
      <c r="AP6" s="35" t="str">
        <f t="shared" si="5"/>
        <v>-</v>
      </c>
      <c r="AQ6" s="35" t="str">
        <f t="shared" si="5"/>
        <v>-</v>
      </c>
      <c r="AR6" s="35" t="str">
        <f t="shared" si="5"/>
        <v>-</v>
      </c>
      <c r="AS6" s="35">
        <f t="shared" si="5"/>
        <v>139.02000000000001</v>
      </c>
      <c r="AT6" s="34" t="str">
        <f>IF(AT7="","",IF(AT7="-","【-】","【"&amp;SUBSTITUTE(TEXT(AT7,"#,##0.00"),"-","△")&amp;"】"))</f>
        <v>【121.19】</v>
      </c>
      <c r="AU6" s="35" t="str">
        <f>IF(AU7="",NA(),AU7)</f>
        <v>-</v>
      </c>
      <c r="AV6" s="35" t="str">
        <f t="shared" ref="AV6:BD6" si="6">IF(AV7="",NA(),AV7)</f>
        <v>-</v>
      </c>
      <c r="AW6" s="35" t="str">
        <f t="shared" si="6"/>
        <v>-</v>
      </c>
      <c r="AX6" s="35" t="str">
        <f t="shared" si="6"/>
        <v>-</v>
      </c>
      <c r="AY6" s="35">
        <f t="shared" si="6"/>
        <v>149.9</v>
      </c>
      <c r="AZ6" s="35" t="str">
        <f t="shared" si="6"/>
        <v>-</v>
      </c>
      <c r="BA6" s="35" t="str">
        <f t="shared" si="6"/>
        <v>-</v>
      </c>
      <c r="BB6" s="35" t="str">
        <f t="shared" si="6"/>
        <v>-</v>
      </c>
      <c r="BC6" s="35" t="str">
        <f t="shared" si="6"/>
        <v>-</v>
      </c>
      <c r="BD6" s="35">
        <f t="shared" si="6"/>
        <v>29.13</v>
      </c>
      <c r="BE6" s="34" t="str">
        <f>IF(BE7="","",IF(BE7="-","【-】","【"&amp;SUBSTITUTE(TEXT(BE7,"#,##0.00"),"-","△")&amp;"】"))</f>
        <v>【32.80】</v>
      </c>
      <c r="BF6" s="35" t="str">
        <f>IF(BF7="",NA(),BF7)</f>
        <v>-</v>
      </c>
      <c r="BG6" s="35" t="str">
        <f t="shared" ref="BG6:BO6" si="7">IF(BG7="",NA(),BG7)</f>
        <v>-</v>
      </c>
      <c r="BH6" s="35" t="str">
        <f t="shared" si="7"/>
        <v>-</v>
      </c>
      <c r="BI6" s="35" t="str">
        <f t="shared" si="7"/>
        <v>-</v>
      </c>
      <c r="BJ6" s="34">
        <f t="shared" si="7"/>
        <v>0</v>
      </c>
      <c r="BK6" s="35" t="str">
        <f t="shared" si="7"/>
        <v>-</v>
      </c>
      <c r="BL6" s="35" t="str">
        <f t="shared" si="7"/>
        <v>-</v>
      </c>
      <c r="BM6" s="35" t="str">
        <f t="shared" si="7"/>
        <v>-</v>
      </c>
      <c r="BN6" s="35" t="str">
        <f t="shared" si="7"/>
        <v>-</v>
      </c>
      <c r="BO6" s="35">
        <f t="shared" si="7"/>
        <v>867.83</v>
      </c>
      <c r="BP6" s="34" t="str">
        <f>IF(BP7="","",IF(BP7="-","【-】","【"&amp;SUBSTITUTE(TEXT(BP7,"#,##0.00"),"-","△")&amp;"】"))</f>
        <v>【832.52】</v>
      </c>
      <c r="BQ6" s="35" t="str">
        <f>IF(BQ7="",NA(),BQ7)</f>
        <v>-</v>
      </c>
      <c r="BR6" s="35" t="str">
        <f t="shared" ref="BR6:BZ6" si="8">IF(BR7="",NA(),BR7)</f>
        <v>-</v>
      </c>
      <c r="BS6" s="35" t="str">
        <f t="shared" si="8"/>
        <v>-</v>
      </c>
      <c r="BT6" s="35" t="str">
        <f t="shared" si="8"/>
        <v>-</v>
      </c>
      <c r="BU6" s="35">
        <f t="shared" si="8"/>
        <v>43.24</v>
      </c>
      <c r="BV6" s="35" t="str">
        <f t="shared" si="8"/>
        <v>-</v>
      </c>
      <c r="BW6" s="35" t="str">
        <f t="shared" si="8"/>
        <v>-</v>
      </c>
      <c r="BX6" s="35" t="str">
        <f t="shared" si="8"/>
        <v>-</v>
      </c>
      <c r="BY6" s="35" t="str">
        <f t="shared" si="8"/>
        <v>-</v>
      </c>
      <c r="BZ6" s="35">
        <f t="shared" si="8"/>
        <v>57.08</v>
      </c>
      <c r="CA6" s="34" t="str">
        <f>IF(CA7="","",IF(CA7="-","【-】","【"&amp;SUBSTITUTE(TEXT(CA7,"#,##0.00"),"-","△")&amp;"】"))</f>
        <v>【60.94】</v>
      </c>
      <c r="CB6" s="35" t="str">
        <f>IF(CB7="",NA(),CB7)</f>
        <v>-</v>
      </c>
      <c r="CC6" s="35" t="str">
        <f t="shared" ref="CC6:CK6" si="9">IF(CC7="",NA(),CC7)</f>
        <v>-</v>
      </c>
      <c r="CD6" s="35" t="str">
        <f t="shared" si="9"/>
        <v>-</v>
      </c>
      <c r="CE6" s="35" t="str">
        <f t="shared" si="9"/>
        <v>-</v>
      </c>
      <c r="CF6" s="35">
        <f t="shared" si="9"/>
        <v>274.32</v>
      </c>
      <c r="CG6" s="35" t="str">
        <f t="shared" si="9"/>
        <v>-</v>
      </c>
      <c r="CH6" s="35" t="str">
        <f t="shared" si="9"/>
        <v>-</v>
      </c>
      <c r="CI6" s="35" t="str">
        <f t="shared" si="9"/>
        <v>-</v>
      </c>
      <c r="CJ6" s="35" t="str">
        <f t="shared" si="9"/>
        <v>-</v>
      </c>
      <c r="CK6" s="35">
        <f t="shared" si="9"/>
        <v>274.99</v>
      </c>
      <c r="CL6" s="34" t="str">
        <f>IF(CL7="","",IF(CL7="-","【-】","【"&amp;SUBSTITUTE(TEXT(CL7,"#,##0.00"),"-","△")&amp;"】"))</f>
        <v>【253.04】</v>
      </c>
      <c r="CM6" s="35" t="str">
        <f>IF(CM7="",NA(),CM7)</f>
        <v>-</v>
      </c>
      <c r="CN6" s="35" t="str">
        <f t="shared" ref="CN6:CV6" si="10">IF(CN7="",NA(),CN7)</f>
        <v>-</v>
      </c>
      <c r="CO6" s="35" t="str">
        <f t="shared" si="10"/>
        <v>-</v>
      </c>
      <c r="CP6" s="35" t="str">
        <f t="shared" si="10"/>
        <v>-</v>
      </c>
      <c r="CQ6" s="35">
        <f t="shared" si="10"/>
        <v>33.33</v>
      </c>
      <c r="CR6" s="35" t="str">
        <f t="shared" si="10"/>
        <v>-</v>
      </c>
      <c r="CS6" s="35" t="str">
        <f t="shared" si="10"/>
        <v>-</v>
      </c>
      <c r="CT6" s="35" t="str">
        <f t="shared" si="10"/>
        <v>-</v>
      </c>
      <c r="CU6" s="35" t="str">
        <f t="shared" si="10"/>
        <v>-</v>
      </c>
      <c r="CV6" s="35">
        <f t="shared" si="10"/>
        <v>54.83</v>
      </c>
      <c r="CW6" s="34" t="str">
        <f>IF(CW7="","",IF(CW7="-","【-】","【"&amp;SUBSTITUTE(TEXT(CW7,"#,##0.00"),"-","△")&amp;"】"))</f>
        <v>【54.84】</v>
      </c>
      <c r="CX6" s="35" t="str">
        <f>IF(CX7="",NA(),CX7)</f>
        <v>-</v>
      </c>
      <c r="CY6" s="35" t="str">
        <f t="shared" ref="CY6:DG6" si="11">IF(CY7="",NA(),CY7)</f>
        <v>-</v>
      </c>
      <c r="CZ6" s="35" t="str">
        <f t="shared" si="11"/>
        <v>-</v>
      </c>
      <c r="DA6" s="35" t="str">
        <f t="shared" si="11"/>
        <v>-</v>
      </c>
      <c r="DB6" s="35">
        <f t="shared" si="11"/>
        <v>62.02</v>
      </c>
      <c r="DC6" s="35" t="str">
        <f t="shared" si="11"/>
        <v>-</v>
      </c>
      <c r="DD6" s="35" t="str">
        <f t="shared" si="11"/>
        <v>-</v>
      </c>
      <c r="DE6" s="35" t="str">
        <f t="shared" si="11"/>
        <v>-</v>
      </c>
      <c r="DF6" s="35" t="str">
        <f t="shared" si="11"/>
        <v>-</v>
      </c>
      <c r="DG6" s="35">
        <f t="shared" si="11"/>
        <v>84.7</v>
      </c>
      <c r="DH6" s="34" t="str">
        <f>IF(DH7="","",IF(DH7="-","【-】","【"&amp;SUBSTITUTE(TEXT(DH7,"#,##0.00"),"-","△")&amp;"】"))</f>
        <v>【86.60】</v>
      </c>
      <c r="DI6" s="35" t="str">
        <f>IF(DI7="",NA(),DI7)</f>
        <v>-</v>
      </c>
      <c r="DJ6" s="35" t="str">
        <f t="shared" ref="DJ6:DR6" si="12">IF(DJ7="",NA(),DJ7)</f>
        <v>-</v>
      </c>
      <c r="DK6" s="35" t="str">
        <f t="shared" si="12"/>
        <v>-</v>
      </c>
      <c r="DL6" s="35" t="str">
        <f t="shared" si="12"/>
        <v>-</v>
      </c>
      <c r="DM6" s="35">
        <f t="shared" si="12"/>
        <v>4.66</v>
      </c>
      <c r="DN6" s="35" t="str">
        <f t="shared" si="12"/>
        <v>-</v>
      </c>
      <c r="DO6" s="35" t="str">
        <f t="shared" si="12"/>
        <v>-</v>
      </c>
      <c r="DP6" s="35" t="str">
        <f t="shared" si="12"/>
        <v>-</v>
      </c>
      <c r="DQ6" s="35" t="str">
        <f t="shared" si="12"/>
        <v>-</v>
      </c>
      <c r="DR6" s="35">
        <f t="shared" si="12"/>
        <v>20.34</v>
      </c>
      <c r="DS6" s="34" t="str">
        <f>IF(DS7="","",IF(DS7="-","【-】","【"&amp;SUBSTITUTE(TEXT(DS7,"#,##0.00"),"-","△")&amp;"】"))</f>
        <v>【22.21】</v>
      </c>
      <c r="DT6" s="35" t="str">
        <f>IF(DT7="",NA(),DT7)</f>
        <v>-</v>
      </c>
      <c r="DU6" s="35" t="str">
        <f t="shared" ref="DU6:EC6" si="13">IF(DU7="",NA(),DU7)</f>
        <v>-</v>
      </c>
      <c r="DV6" s="35" t="str">
        <f t="shared" si="13"/>
        <v>-</v>
      </c>
      <c r="DW6" s="35" t="str">
        <f t="shared" si="13"/>
        <v>-</v>
      </c>
      <c r="DX6" s="34">
        <f t="shared" si="13"/>
        <v>0</v>
      </c>
      <c r="DY6" s="35" t="str">
        <f t="shared" si="13"/>
        <v>-</v>
      </c>
      <c r="DZ6" s="35" t="str">
        <f t="shared" si="13"/>
        <v>-</v>
      </c>
      <c r="EA6" s="35" t="str">
        <f t="shared" si="13"/>
        <v>-</v>
      </c>
      <c r="EB6" s="35" t="str">
        <f t="shared" si="13"/>
        <v>-</v>
      </c>
      <c r="EC6" s="34">
        <f t="shared" si="13"/>
        <v>0</v>
      </c>
      <c r="ED6" s="34" t="str">
        <f>IF(ED7="","",IF(ED7="-","【-】","【"&amp;SUBSTITUTE(TEXT(ED7,"#,##0.00"),"-","△")&amp;"】"))</f>
        <v>【0.00】</v>
      </c>
      <c r="EE6" s="35" t="str">
        <f>IF(EE7="",NA(),EE7)</f>
        <v>-</v>
      </c>
      <c r="EF6" s="35" t="str">
        <f t="shared" ref="EF6:EN6" si="14">IF(EF7="",NA(),EF7)</f>
        <v>-</v>
      </c>
      <c r="EG6" s="35" t="str">
        <f t="shared" si="14"/>
        <v>-</v>
      </c>
      <c r="EH6" s="35" t="str">
        <f t="shared" si="14"/>
        <v>-</v>
      </c>
      <c r="EI6" s="34">
        <f t="shared" si="14"/>
        <v>0</v>
      </c>
      <c r="EJ6" s="35" t="str">
        <f t="shared" si="14"/>
        <v>-</v>
      </c>
      <c r="EK6" s="35" t="str">
        <f t="shared" si="14"/>
        <v>-</v>
      </c>
      <c r="EL6" s="35" t="str">
        <f t="shared" si="14"/>
        <v>-</v>
      </c>
      <c r="EM6" s="35" t="str">
        <f t="shared" si="14"/>
        <v>-</v>
      </c>
      <c r="EN6" s="35">
        <f t="shared" si="14"/>
        <v>0.25</v>
      </c>
      <c r="EO6" s="34" t="str">
        <f>IF(EO7="","",IF(EO7="-","【-】","【"&amp;SUBSTITUTE(TEXT(EO7,"#,##0.00"),"-","△")&amp;"】"))</f>
        <v>【0.16】</v>
      </c>
    </row>
    <row r="7" spans="1:148" s="36" customFormat="1" x14ac:dyDescent="0.15">
      <c r="A7" s="28"/>
      <c r="B7" s="37">
        <v>2020</v>
      </c>
      <c r="C7" s="37">
        <v>422142</v>
      </c>
      <c r="D7" s="37">
        <v>46</v>
      </c>
      <c r="E7" s="37">
        <v>17</v>
      </c>
      <c r="F7" s="37">
        <v>5</v>
      </c>
      <c r="G7" s="37">
        <v>0</v>
      </c>
      <c r="H7" s="37" t="s">
        <v>96</v>
      </c>
      <c r="I7" s="37" t="s">
        <v>97</v>
      </c>
      <c r="J7" s="37" t="s">
        <v>98</v>
      </c>
      <c r="K7" s="37" t="s">
        <v>99</v>
      </c>
      <c r="L7" s="37" t="s">
        <v>100</v>
      </c>
      <c r="M7" s="37" t="s">
        <v>101</v>
      </c>
      <c r="N7" s="38" t="s">
        <v>102</v>
      </c>
      <c r="O7" s="38">
        <v>68.8</v>
      </c>
      <c r="P7" s="38">
        <v>1.53</v>
      </c>
      <c r="Q7" s="38">
        <v>104.49</v>
      </c>
      <c r="R7" s="38">
        <v>2420</v>
      </c>
      <c r="S7" s="38">
        <v>44440</v>
      </c>
      <c r="T7" s="38">
        <v>170.13</v>
      </c>
      <c r="U7" s="38">
        <v>261.20999999999998</v>
      </c>
      <c r="V7" s="38">
        <v>674</v>
      </c>
      <c r="W7" s="38">
        <v>0.34</v>
      </c>
      <c r="X7" s="38">
        <v>1982.35</v>
      </c>
      <c r="Y7" s="38" t="s">
        <v>102</v>
      </c>
      <c r="Z7" s="38" t="s">
        <v>102</v>
      </c>
      <c r="AA7" s="38" t="s">
        <v>102</v>
      </c>
      <c r="AB7" s="38" t="s">
        <v>102</v>
      </c>
      <c r="AC7" s="38">
        <v>169.37</v>
      </c>
      <c r="AD7" s="38" t="s">
        <v>102</v>
      </c>
      <c r="AE7" s="38" t="s">
        <v>102</v>
      </c>
      <c r="AF7" s="38" t="s">
        <v>102</v>
      </c>
      <c r="AG7" s="38" t="s">
        <v>102</v>
      </c>
      <c r="AH7" s="38">
        <v>106.37</v>
      </c>
      <c r="AI7" s="38">
        <v>104.99</v>
      </c>
      <c r="AJ7" s="38" t="s">
        <v>102</v>
      </c>
      <c r="AK7" s="38" t="s">
        <v>102</v>
      </c>
      <c r="AL7" s="38" t="s">
        <v>102</v>
      </c>
      <c r="AM7" s="38" t="s">
        <v>102</v>
      </c>
      <c r="AN7" s="38">
        <v>0</v>
      </c>
      <c r="AO7" s="38" t="s">
        <v>102</v>
      </c>
      <c r="AP7" s="38" t="s">
        <v>102</v>
      </c>
      <c r="AQ7" s="38" t="s">
        <v>102</v>
      </c>
      <c r="AR7" s="38" t="s">
        <v>102</v>
      </c>
      <c r="AS7" s="38">
        <v>139.02000000000001</v>
      </c>
      <c r="AT7" s="38">
        <v>121.19</v>
      </c>
      <c r="AU7" s="38" t="s">
        <v>102</v>
      </c>
      <c r="AV7" s="38" t="s">
        <v>102</v>
      </c>
      <c r="AW7" s="38" t="s">
        <v>102</v>
      </c>
      <c r="AX7" s="38" t="s">
        <v>102</v>
      </c>
      <c r="AY7" s="38">
        <v>149.9</v>
      </c>
      <c r="AZ7" s="38" t="s">
        <v>102</v>
      </c>
      <c r="BA7" s="38" t="s">
        <v>102</v>
      </c>
      <c r="BB7" s="38" t="s">
        <v>102</v>
      </c>
      <c r="BC7" s="38" t="s">
        <v>102</v>
      </c>
      <c r="BD7" s="38">
        <v>29.13</v>
      </c>
      <c r="BE7" s="38">
        <v>32.799999999999997</v>
      </c>
      <c r="BF7" s="38" t="s">
        <v>102</v>
      </c>
      <c r="BG7" s="38" t="s">
        <v>102</v>
      </c>
      <c r="BH7" s="38" t="s">
        <v>102</v>
      </c>
      <c r="BI7" s="38" t="s">
        <v>102</v>
      </c>
      <c r="BJ7" s="38">
        <v>0</v>
      </c>
      <c r="BK7" s="38" t="s">
        <v>102</v>
      </c>
      <c r="BL7" s="38" t="s">
        <v>102</v>
      </c>
      <c r="BM7" s="38" t="s">
        <v>102</v>
      </c>
      <c r="BN7" s="38" t="s">
        <v>102</v>
      </c>
      <c r="BO7" s="38">
        <v>867.83</v>
      </c>
      <c r="BP7" s="38">
        <v>832.52</v>
      </c>
      <c r="BQ7" s="38" t="s">
        <v>102</v>
      </c>
      <c r="BR7" s="38" t="s">
        <v>102</v>
      </c>
      <c r="BS7" s="38" t="s">
        <v>102</v>
      </c>
      <c r="BT7" s="38" t="s">
        <v>102</v>
      </c>
      <c r="BU7" s="38">
        <v>43.24</v>
      </c>
      <c r="BV7" s="38" t="s">
        <v>102</v>
      </c>
      <c r="BW7" s="38" t="s">
        <v>102</v>
      </c>
      <c r="BX7" s="38" t="s">
        <v>102</v>
      </c>
      <c r="BY7" s="38" t="s">
        <v>102</v>
      </c>
      <c r="BZ7" s="38">
        <v>57.08</v>
      </c>
      <c r="CA7" s="38">
        <v>60.94</v>
      </c>
      <c r="CB7" s="38" t="s">
        <v>102</v>
      </c>
      <c r="CC7" s="38" t="s">
        <v>102</v>
      </c>
      <c r="CD7" s="38" t="s">
        <v>102</v>
      </c>
      <c r="CE7" s="38" t="s">
        <v>102</v>
      </c>
      <c r="CF7" s="38">
        <v>274.32</v>
      </c>
      <c r="CG7" s="38" t="s">
        <v>102</v>
      </c>
      <c r="CH7" s="38" t="s">
        <v>102</v>
      </c>
      <c r="CI7" s="38" t="s">
        <v>102</v>
      </c>
      <c r="CJ7" s="38" t="s">
        <v>102</v>
      </c>
      <c r="CK7" s="38">
        <v>274.99</v>
      </c>
      <c r="CL7" s="38">
        <v>253.04</v>
      </c>
      <c r="CM7" s="38" t="s">
        <v>102</v>
      </c>
      <c r="CN7" s="38" t="s">
        <v>102</v>
      </c>
      <c r="CO7" s="38" t="s">
        <v>102</v>
      </c>
      <c r="CP7" s="38" t="s">
        <v>102</v>
      </c>
      <c r="CQ7" s="38">
        <v>33.33</v>
      </c>
      <c r="CR7" s="38" t="s">
        <v>102</v>
      </c>
      <c r="CS7" s="38" t="s">
        <v>102</v>
      </c>
      <c r="CT7" s="38" t="s">
        <v>102</v>
      </c>
      <c r="CU7" s="38" t="s">
        <v>102</v>
      </c>
      <c r="CV7" s="38">
        <v>54.83</v>
      </c>
      <c r="CW7" s="38">
        <v>54.84</v>
      </c>
      <c r="CX7" s="38" t="s">
        <v>102</v>
      </c>
      <c r="CY7" s="38" t="s">
        <v>102</v>
      </c>
      <c r="CZ7" s="38" t="s">
        <v>102</v>
      </c>
      <c r="DA7" s="38" t="s">
        <v>102</v>
      </c>
      <c r="DB7" s="38">
        <v>62.02</v>
      </c>
      <c r="DC7" s="38" t="s">
        <v>102</v>
      </c>
      <c r="DD7" s="38" t="s">
        <v>102</v>
      </c>
      <c r="DE7" s="38" t="s">
        <v>102</v>
      </c>
      <c r="DF7" s="38" t="s">
        <v>102</v>
      </c>
      <c r="DG7" s="38">
        <v>84.7</v>
      </c>
      <c r="DH7" s="38">
        <v>86.6</v>
      </c>
      <c r="DI7" s="38" t="s">
        <v>102</v>
      </c>
      <c r="DJ7" s="38" t="s">
        <v>102</v>
      </c>
      <c r="DK7" s="38" t="s">
        <v>102</v>
      </c>
      <c r="DL7" s="38" t="s">
        <v>102</v>
      </c>
      <c r="DM7" s="38">
        <v>4.66</v>
      </c>
      <c r="DN7" s="38" t="s">
        <v>102</v>
      </c>
      <c r="DO7" s="38" t="s">
        <v>102</v>
      </c>
      <c r="DP7" s="38" t="s">
        <v>102</v>
      </c>
      <c r="DQ7" s="38" t="s">
        <v>102</v>
      </c>
      <c r="DR7" s="38">
        <v>20.34</v>
      </c>
      <c r="DS7" s="38">
        <v>22.21</v>
      </c>
      <c r="DT7" s="38" t="s">
        <v>102</v>
      </c>
      <c r="DU7" s="38" t="s">
        <v>102</v>
      </c>
      <c r="DV7" s="38" t="s">
        <v>102</v>
      </c>
      <c r="DW7" s="38" t="s">
        <v>102</v>
      </c>
      <c r="DX7" s="38">
        <v>0</v>
      </c>
      <c r="DY7" s="38" t="s">
        <v>102</v>
      </c>
      <c r="DZ7" s="38" t="s">
        <v>102</v>
      </c>
      <c r="EA7" s="38" t="s">
        <v>102</v>
      </c>
      <c r="EB7" s="38" t="s">
        <v>102</v>
      </c>
      <c r="EC7" s="38">
        <v>0</v>
      </c>
      <c r="ED7" s="38">
        <v>0</v>
      </c>
      <c r="EE7" s="38" t="s">
        <v>102</v>
      </c>
      <c r="EF7" s="38" t="s">
        <v>102</v>
      </c>
      <c r="EG7" s="38" t="s">
        <v>102</v>
      </c>
      <c r="EH7" s="38" t="s">
        <v>102</v>
      </c>
      <c r="EI7" s="38">
        <v>0</v>
      </c>
      <c r="EJ7" s="38" t="s">
        <v>102</v>
      </c>
      <c r="EK7" s="38" t="s">
        <v>102</v>
      </c>
      <c r="EL7" s="38" t="s">
        <v>102</v>
      </c>
      <c r="EM7" s="38" t="s">
        <v>102</v>
      </c>
      <c r="EN7" s="38">
        <v>0.25</v>
      </c>
      <c r="EO7" s="38">
        <v>0.16</v>
      </c>
    </row>
    <row r="8" spans="1:148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</row>
    <row r="9" spans="1:148" x14ac:dyDescent="0.15">
      <c r="A9" s="40"/>
      <c r="B9" s="40" t="s">
        <v>103</v>
      </c>
      <c r="C9" s="40" t="s">
        <v>104</v>
      </c>
      <c r="D9" s="40" t="s">
        <v>105</v>
      </c>
      <c r="E9" s="40" t="s">
        <v>106</v>
      </c>
      <c r="F9" s="40" t="s">
        <v>107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8" x14ac:dyDescent="0.15">
      <c r="A10" s="40" t="s">
        <v>46</v>
      </c>
      <c r="B10" s="41">
        <f t="shared" ref="B10:D10" si="15">DATEVALUE($B7+12-B11&amp;"/1/"&amp;B12)</f>
        <v>46753</v>
      </c>
      <c r="C10" s="41">
        <f t="shared" si="15"/>
        <v>47119</v>
      </c>
      <c r="D10" s="41">
        <f t="shared" si="15"/>
        <v>47484</v>
      </c>
      <c r="E10" s="42">
        <f>DATEVALUE($B7+12-E11&amp;"/1/"&amp;E12)</f>
        <v>47849</v>
      </c>
      <c r="F10" s="42">
        <f>DATEVALUE($B7+12-F11&amp;"/1/"&amp;F12)</f>
        <v>48215</v>
      </c>
    </row>
    <row r="11" spans="1:148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8" x14ac:dyDescent="0.15">
      <c r="B12">
        <v>1</v>
      </c>
      <c r="C12">
        <v>1</v>
      </c>
      <c r="D12">
        <v>1</v>
      </c>
      <c r="E12">
        <v>1</v>
      </c>
      <c r="F12">
        <v>2</v>
      </c>
      <c r="G12" t="s">
        <v>109</v>
      </c>
    </row>
    <row r="13" spans="1:148" x14ac:dyDescent="0.15">
      <c r="B13" t="s">
        <v>110</v>
      </c>
      <c r="C13" t="s">
        <v>110</v>
      </c>
      <c r="D13" t="s">
        <v>111</v>
      </c>
      <c r="E13" t="s">
        <v>112</v>
      </c>
      <c r="F13" t="s">
        <v>113</v>
      </c>
      <c r="G13" t="s">
        <v>114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住本　光貴</cp:lastModifiedBy>
  <dcterms:created xsi:type="dcterms:W3CDTF">2021-12-03T07:35:13Z</dcterms:created>
  <dcterms:modified xsi:type="dcterms:W3CDTF">2022-02-21T05:03:41Z</dcterms:modified>
  <cp:category/>
</cp:coreProperties>
</file>