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2F254400-1449-4798-B590-613431D55046}" xr6:coauthVersionLast="46" xr6:coauthVersionMax="46" xr10:uidLastSave="{00000000-0000-0000-0000-000000000000}"/>
  <workbookProtection workbookAlgorithmName="SHA-512" workbookHashValue="5D7xVEqmNL+PTm5CQ5/NS1yvRlPMgEentUESrkMrGnuyYSvtzGMXotMlHobNbbrbr9U16GJNZq5Td8OH8iQ2Tg==" workbookSaltValue="vuOXC9maRLQGFV3E2wqdb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W10" i="4" s="1"/>
  <c r="P6" i="5"/>
  <c r="O6" i="5"/>
  <c r="I10" i="4" s="1"/>
  <c r="N6" i="5"/>
  <c r="M6" i="5"/>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10" i="4"/>
  <c r="AD10" i="4"/>
  <c r="P10" i="4"/>
  <c r="B10" i="4"/>
  <c r="BB8" i="4"/>
  <c r="AT8" i="4"/>
  <c r="AD8" i="4"/>
  <c r="I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<sst xmlns="http://schemas.openxmlformats.org/spreadsheetml/2006/main" count="236" uniqueCount="118">
  <si>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</si>
  <si>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</si>
  <si>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</si>
  <si>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</si>
  <si>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</si>
  <si>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</si>
  <si>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</si>
  <si>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</si>
  <si>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</si>
  <si>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</si>
  <si>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</si>
  <si>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</si>
  <si>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</si>
  <si>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</si>
  <si>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</si>
  <si>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</si>
  <si>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</si>
  <si>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</si>
  <si>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</si>
  <si>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</si>
  <si>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</si>
  <si>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</si>
  <si>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</si>
  <si>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</si>
  <si>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</si>
  <si>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</si>
  <si>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</si>
  <si>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</si>
  <si>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</si>
  <si>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</si>
  <si>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</si>
  <si>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</si>
  <si>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</si>
  <si>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</si>
  <si>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</si>
  <si>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</si>
  <si>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</si>
  <si>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</si>
  <si>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</si>
  <si>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</si>
  <si>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</si>
  <si>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</si>
  <si>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</si>
  <si>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</si>
  <si>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</si>
  <si>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</si>
  <si>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</si>
  <si>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</si>
  <si>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</si>
  <si>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</si>
  <si>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</si>
  <si>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</si>
  <si>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</si>
  <si>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</si>
  <si>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</si>
  <si>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</si>
  <si>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</si>
  <si>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</si>
  <si>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</si>
  <si>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</si>
  <si>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</si>
  <si>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</si>
  <si>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</si>
  <si>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</si>
  <si>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</si>
  <si>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</si>
  <si>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</si>
  <si>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</si>
  <si>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</si>
  <si>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</si>
  <si>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</si>
  <si>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</si>
  <si>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</si>
  <si>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</si>
  <si>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</si>
  <si>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</si>
  <si>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</si>
  <si>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</si>
  <si>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</si>
  <si>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</si>
  <si>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</si>
  <si>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</si>
  <si>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</si>
  <si>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</si>
  <si>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</si>
  <si>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</si>
  <si>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</si>
  <si>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</si>
  <si>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</si>
  <si>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</si>
  <si>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</si>
  <si>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</si>
  <si>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</si>
  <si>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</si>
  <si>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</si>
  <si>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</si>
  <si>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</si>
  <si>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</si>
  <si>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</si>
  <si>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</si>
  <si>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</si>
  <si>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</si>
  <si>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</si>
  <si>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</si>
  <si>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</si>
  <si>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</si>
  <si>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</si>
  <si>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</si>
  <si>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</si>
  <si>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</si>
  <si>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</si>
  <si>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</si>
  <si>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</si>
  <si>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</si>
  <si>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</si>
  <si>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管渠整備開始してから約20年経過となるため、施設等の修繕費用がかかってきていた。平成30年度から令和3年度の4カ年計画で施設の更新事業を行い、施設や機器の更新に取り組んでいる。</t>
    <phoneticPr fontId="4"/>
  </si>
  <si>
    <t>事業規模全体は小さいものの、施設の維持管理に多額の費用を要しており、料金収入のみでの経営が出来ない状況となっている。現段階では繰入金という形で一般会計より補填しているが、料金等の見直しについて検討する必要がある。
　水洗化率は90％と類似団体に比べ高い水準を指しているが、人口減少がそのまま料金収入減に直結している。
　料金の値上げを行う前に安価で代用できるものがあれば進んで取り組み、コスト削減に努める。</t>
    <phoneticPr fontId="4"/>
  </si>
  <si>
    <t>　施設運営に多大な金額を要しており、料金収入だけでは賄えない部分がある。
　令和5年度からの地方公営企業法の適用に向け、令和2年度から資産整理等を開始しているが、よりシビアな経営が求められるため、コストカットや料金値上げの検討を図り、継続的な施設運営が行えるよう検討し直す必要がある。</t>
    <rPh sb="46" eb="48">
      <t>チホウ</t>
    </rPh>
    <rPh sb="48" eb="53">
      <t>コウエイキギョウホウ</t>
    </rPh>
    <rPh sb="54" eb="56">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</si>
</sst>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1B-4A2B-A6A9-AA76986E37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211B-4A2B-A6A9-AA76986E37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50.87</c:v>
                </c:pt>
                <c:pt idx="1">
                  <c:v>50</c:v>
                </c:pt>
                <c:pt idx="2">
                  <c:v>48.7</c:v>
                </c:pt>
                <c:pt idx="3">
                  <c:v>50.43</c:v>
                </c:pt>
                <c:pt idx="4">
                  <c:v>56.09</c:v>
                </c:pt>
              </c:numCache>
            </c:numRef>
          </c:val>
          <c:extLst>
            <c:ext xmlns:c16="http://schemas.microsoft.com/office/drawing/2014/chart" uri="{C3380CC4-5D6E-409C-BE32-E72D297353CC}">
              <c16:uniqueId val="{00000000-3973-4D5F-B42B-76D9F5851B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973-4D5F-B42B-76D9F5851B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87.27</c:v>
                </c:pt>
                <c:pt idx="1">
                  <c:v>86.68</c:v>
                </c:pt>
                <c:pt idx="2">
                  <c:v>88.06</c:v>
                </c:pt>
                <c:pt idx="3">
                  <c:v>90.35</c:v>
                </c:pt>
                <c:pt idx="4">
                  <c:v>90.12</c:v>
                </c:pt>
              </c:numCache>
            </c:numRef>
          </c:val>
          <c:extLst>
            <c:ext xmlns:c16="http://schemas.microsoft.com/office/drawing/2014/chart" uri="{C3380CC4-5D6E-409C-BE32-E72D297353CC}">
              <c16:uniqueId val="{00000000-1854-4090-B72C-BD9F5D2E277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854-4090-B72C-BD9F5D2E277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43.92</c:v>
                </c:pt>
                <c:pt idx="1">
                  <c:v>91.92</c:v>
                </c:pt>
                <c:pt idx="2">
                  <c:v>97.21</c:v>
                </c:pt>
                <c:pt idx="3">
                  <c:v>99.57</c:v>
                </c:pt>
                <c:pt idx="4">
                  <c:v>99.98</c:v>
                </c:pt>
              </c:numCache>
            </c:numRef>
          </c:val>
          <c:extLst>
            <c:ext xmlns:c16="http://schemas.microsoft.com/office/drawing/2014/chart" uri="{C3380CC4-5D6E-409C-BE32-E72D297353CC}">
              <c16:uniqueId val="{00000000-D19F-442E-AF91-71AAFBFF3E0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9F-442E-AF91-71AAFBFF3E0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4F-4C8A-B9D0-CF1CEE99720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4F-4C8A-B9D0-CF1CEE99720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EE-4F9A-A9F1-985072843E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EE-4F9A-A9F1-985072843E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39-49B0-B32A-5036B4CA96C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39-49B0-B32A-5036B4CA96C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D8-4219-AF77-C51A9A6915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D8-4219-AF77-C51A9A6915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3980.02</c:v>
                </c:pt>
                <c:pt idx="2">
                  <c:v>3647.08</c:v>
                </c:pt>
                <c:pt idx="3">
                  <c:v>3290.82</c:v>
                </c:pt>
                <c:pt idx="4">
                  <c:v>3007.24</c:v>
                </c:pt>
              </c:numCache>
            </c:numRef>
          </c:val>
          <c:extLst>
            <c:ext xmlns:c16="http://schemas.microsoft.com/office/drawing/2014/chart" uri="{C3380CC4-5D6E-409C-BE32-E72D297353CC}">
              <c16:uniqueId val="{00000000-C2AC-4B81-9362-55817101C2D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C2AC-4B81-9362-55817101C2D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76.45</c:v>
                </c:pt>
                <c:pt idx="1">
                  <c:v>69.72</c:v>
                </c:pt>
                <c:pt idx="2">
                  <c:v>86.84</c:v>
                </c:pt>
                <c:pt idx="3">
                  <c:v>76.84</c:v>
                </c:pt>
                <c:pt idx="4">
                  <c:v>89.05</c:v>
                </c:pt>
              </c:numCache>
            </c:numRef>
          </c:val>
          <c:extLst>
            <c:ext xmlns:c16="http://schemas.microsoft.com/office/drawing/2014/chart" uri="{C3380CC4-5D6E-409C-BE32-E72D297353CC}">
              <c16:uniqueId val="{00000000-8F0A-4301-9E68-3ACAE1315C9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F0A-4301-9E68-3ACAE1315C9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211.49</c:v>
                </c:pt>
                <c:pt idx="1">
                  <c:v>231.3</c:v>
                </c:pt>
                <c:pt idx="2">
                  <c:v>186.75</c:v>
                </c:pt>
                <c:pt idx="3">
                  <c:v>209.98</c:v>
                </c:pt>
                <c:pt idx="4">
                  <c:v>186.44</c:v>
                </c:pt>
              </c:numCache>
            </c:numRef>
          </c:val>
          <c:extLst>
            <c:ext xmlns:c16="http://schemas.microsoft.com/office/drawing/2014/chart" uri="{C3380CC4-5D6E-409C-BE32-E72D297353CC}">
              <c16:uniqueId val="{00000000-A7F9-4F6E-ADC2-5938A8A50D2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A7F9-4F6E-ADC2-5938A8A50D2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N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7732</v>
      </c>
      <c r="AM8" s="69"/>
      <c r="AN8" s="69"/>
      <c r="AO8" s="69"/>
      <c r="AP8" s="69"/>
      <c r="AQ8" s="69"/>
      <c r="AR8" s="69"/>
      <c r="AS8" s="69"/>
      <c r="AT8" s="68">
        <f>データ!T6</f>
        <v>74.290000000000006</v>
      </c>
      <c r="AU8" s="68"/>
      <c r="AV8" s="68"/>
      <c r="AW8" s="68"/>
      <c r="AX8" s="68"/>
      <c r="AY8" s="68"/>
      <c r="AZ8" s="68"/>
      <c r="BA8" s="68"/>
      <c r="BB8" s="68">
        <f>データ!U6</f>
        <v>104.08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6.44</v>
      </c>
      <c r="Q10" s="68"/>
      <c r="R10" s="68"/>
      <c r="S10" s="68"/>
      <c r="T10" s="68"/>
      <c r="U10" s="68"/>
      <c r="V10" s="68"/>
      <c r="W10" s="68">
        <f>データ!Q6</f>
        <v>92.03</v>
      </c>
      <c r="X10" s="68"/>
      <c r="Y10" s="68"/>
      <c r="Z10" s="68"/>
      <c r="AA10" s="68"/>
      <c r="AB10" s="68"/>
      <c r="AC10" s="68"/>
      <c r="AD10" s="69">
        <f>データ!R6</f>
        <v>3160</v>
      </c>
      <c r="AE10" s="69"/>
      <c r="AF10" s="69"/>
      <c r="AG10" s="69"/>
      <c r="AH10" s="69"/>
      <c r="AI10" s="69"/>
      <c r="AJ10" s="69"/>
      <c r="AK10" s="2"/>
      <c r="AL10" s="69">
        <f>データ!V6</f>
        <v>496</v>
      </c>
      <c r="AM10" s="69"/>
      <c r="AN10" s="69"/>
      <c r="AO10" s="69"/>
      <c r="AP10" s="69"/>
      <c r="AQ10" s="69"/>
      <c r="AR10" s="69"/>
      <c r="AS10" s="69"/>
      <c r="AT10" s="68">
        <f>データ!W6</f>
        <v>0.19</v>
      </c>
      <c r="AU10" s="68"/>
      <c r="AV10" s="68"/>
      <c r="AW10" s="68"/>
      <c r="AX10" s="68"/>
      <c r="AY10" s="68"/>
      <c r="AZ10" s="68"/>
      <c r="BA10" s="68"/>
      <c r="BB10" s="68">
        <f>データ!X6</f>
        <v>2610.5300000000002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117</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76wD0O0xJrY9G5fMuMEMg+9klxZvq3US2RZQrK6eq2/2rm2I1yRDrk1kc2FGXZy7CTiYSZxY9cogOH1zwjDkxg==" saltValue="r6MT4wbLzBUy1SPmCiZ8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423211</v>
      </c>
      <c r="D6" s="33">
        <f t="shared" si="3"/>
        <v>47</v>
      </c>
      <c r="E6" s="33">
        <f t="shared" si="3"/>
        <v>17</v>
      </c>
      <c r="F6" s="33">
        <f t="shared" si="3"/>
        <v>5</v>
      </c>
      <c r="G6" s="33">
        <f t="shared" si="3"/>
        <v>0</v>
      </c>
      <c r="H6" s="33" t="str">
        <f t="shared" si="3"/>
        <v>長崎県　東彼杵町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6.44</v>
      </c>
      <c r="Q6" s="34">
        <f t="shared" si="3"/>
        <v>92.03</v>
      </c>
      <c r="R6" s="34">
        <f t="shared" si="3"/>
        <v>3160</v>
      </c>
      <c r="S6" s="34">
        <f t="shared" si="3"/>
        <v>7732</v>
      </c>
      <c r="T6" s="34">
        <f t="shared" si="3"/>
        <v>74.290000000000006</v>
      </c>
      <c r="U6" s="34">
        <f t="shared" si="3"/>
        <v>104.08</v>
      </c>
      <c r="V6" s="34">
        <f t="shared" si="3"/>
        <v>496</v>
      </c>
      <c r="W6" s="34">
        <f t="shared" si="3"/>
        <v>0.19</v>
      </c>
      <c r="X6" s="34">
        <f t="shared" si="3"/>
        <v>2610.5300000000002</v>
      </c>
      <c r="Y6" s="35">
        <f>IF(Y7="",NA(),Y7)</f>
        <v>43.92</v>
      </c>
      <c r="Z6" s="35">
        <f t="shared" ref="Z6:AH6" si="4">IF(Z7="",NA(),Z7)</f>
        <v>91.92</v>
      </c>
      <c r="AA6" s="35">
        <f t="shared" si="4"/>
        <v>97.21</v>
      </c>
      <c r="AB6" s="35">
        <f t="shared" si="4"/>
        <v>99.57</v>
      </c>
      <c r="AC6" s="35">
        <f t="shared" si="4"/>
        <v>99.98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3980.02</v>
      </c>
      <c r="BH6" s="35">
        <f t="shared" si="7"/>
        <v>3647.08</v>
      </c>
      <c r="BI6" s="35">
        <f t="shared" si="7"/>
        <v>3290.82</v>
      </c>
      <c r="BJ6" s="35">
        <f t="shared" si="7"/>
        <v>3007.24</v>
      </c>
      <c r="BK6" s="35">
        <f t="shared" si="7"/>
        <v>974.93</v>
      </c>
      <c r="BL6" s="35">
        <f t="shared" si="7"/>
        <v>855.8</v>
      </c>
      <c r="BM6" s="35">
        <f t="shared" si="7"/>
        <v>789.46</v>
      </c>
      <c r="BN6" s="35">
        <f t="shared" si="7"/>
        <v>826.83</v>
      </c>
      <c r="BO6" s="35">
        <f t="shared" si="7"/>
        <v>867.83</v>
      </c>
      <c r="BP6" s="34" t="str">
        <f>IF(BP7="","",IF(BP7="-","【-】","【"&amp;SUBSTITUTE(TEXT(BP7,"#,##0.00"),"-","△")&amp;"】"))</f>
        <v>【832.52】</v>
      </c>
      <c r="BQ6" s="35">
        <f>IF(BQ7="",NA(),BQ7)</f>
        <v>76.45</v>
      </c>
      <c r="BR6" s="35">
        <f t="shared" ref="BR6:BZ6" si="8">IF(BR7="",NA(),BR7)</f>
        <v>69.72</v>
      </c>
      <c r="BS6" s="35">
        <f t="shared" si="8"/>
        <v>86.84</v>
      </c>
      <c r="BT6" s="35">
        <f t="shared" si="8"/>
        <v>76.84</v>
      </c>
      <c r="BU6" s="35">
        <f t="shared" si="8"/>
        <v>89.05</v>
      </c>
      <c r="BV6" s="35">
        <f t="shared" si="8"/>
        <v>55.32</v>
      </c>
      <c r="BW6" s="35">
        <f t="shared" si="8"/>
        <v>59.8</v>
      </c>
      <c r="BX6" s="35">
        <f t="shared" si="8"/>
        <v>57.77</v>
      </c>
      <c r="BY6" s="35">
        <f t="shared" si="8"/>
        <v>57.31</v>
      </c>
      <c r="BZ6" s="35">
        <f t="shared" si="8"/>
        <v>57.08</v>
      </c>
      <c r="CA6" s="34" t="str">
        <f>IF(CA7="","",IF(CA7="-","【-】","【"&amp;SUBSTITUTE(TEXT(CA7,"#,##0.00"),"-","△")&amp;"】"))</f>
        <v>【60.94】</v>
      </c>
      <c r="CB6" s="35">
        <f>IF(CB7="",NA(),CB7)</f>
        <v>211.49</v>
      </c>
      <c r="CC6" s="35">
        <f t="shared" ref="CC6:CK6" si="9">IF(CC7="",NA(),CC7)</f>
        <v>231.3</v>
      </c>
      <c r="CD6" s="35">
        <f t="shared" si="9"/>
        <v>186.75</v>
      </c>
      <c r="CE6" s="35">
        <f t="shared" si="9"/>
        <v>209.98</v>
      </c>
      <c r="CF6" s="35">
        <f t="shared" si="9"/>
        <v>186.44</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50.87</v>
      </c>
      <c r="CN6" s="35">
        <f t="shared" ref="CN6:CV6" si="10">IF(CN7="",NA(),CN7)</f>
        <v>50</v>
      </c>
      <c r="CO6" s="35">
        <f t="shared" si="10"/>
        <v>48.7</v>
      </c>
      <c r="CP6" s="35">
        <f t="shared" si="10"/>
        <v>50.43</v>
      </c>
      <c r="CQ6" s="35">
        <f t="shared" si="10"/>
        <v>56.09</v>
      </c>
      <c r="CR6" s="35">
        <f t="shared" si="10"/>
        <v>60.65</v>
      </c>
      <c r="CS6" s="35">
        <f t="shared" si="10"/>
        <v>51.75</v>
      </c>
      <c r="CT6" s="35">
        <f t="shared" si="10"/>
        <v>50.68</v>
      </c>
      <c r="CU6" s="35">
        <f t="shared" si="10"/>
        <v>50.14</v>
      </c>
      <c r="CV6" s="35">
        <f t="shared" si="10"/>
        <v>54.83</v>
      </c>
      <c r="CW6" s="34" t="str">
        <f>IF(CW7="","",IF(CW7="-","【-】","【"&amp;SUBSTITUTE(TEXT(CW7,"#,##0.00"),"-","△")&amp;"】"))</f>
        <v>【54.84】</v>
      </c>
      <c r="CX6" s="35">
        <f>IF(CX7="",NA(),CX7)</f>
        <v>87.27</v>
      </c>
      <c r="CY6" s="35">
        <f t="shared" ref="CY6:DG6" si="11">IF(CY7="",NA(),CY7)</f>
        <v>86.68</v>
      </c>
      <c r="CZ6" s="35">
        <f t="shared" si="11"/>
        <v>88.06</v>
      </c>
      <c r="DA6" s="35">
        <f t="shared" si="11"/>
        <v>90.35</v>
      </c>
      <c r="DB6" s="35">
        <f t="shared" si="11"/>
        <v>90.12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423211</v>
      </c>
      <c r="D7" s="37">
        <v>47</v>
      </c>
      <c r="E7" s="37">
        <v>17</v>
      </c>
      <c r="F7" s="37">
        <v>5</v>
      </c>
      <c r="G7" s="37">
        <v>0</v>
      </c>
      <c r="H7" s="37" t="s">
        <v>97</v>
      </c>
      <c r="I7" s="37" t="s">
        <v>98</v>
      </c>
      <c r="J7" s="37" t="s">
        <v>99</v>
      </c>
      <c r="K7" s="37" t="s">
        <v>100</v>
      </c>
      <c r="L7" s="37" t="s">
        <v>101</v>
      </c>
      <c r="M7" s="37" t="s">
        <v>102</v>
      </c>
      <c r="N7" s="38" t="s">
        <v>103</v>
      </c>
      <c r="O7" s="38" t="s">
        <v>104</v>
      </c>
      <c r="P7" s="38">
        <v>6.44</v>
      </c>
      <c r="Q7" s="38">
        <v>92.03</v>
      </c>
      <c r="R7" s="38">
        <v>3160</v>
      </c>
      <c r="S7" s="38">
        <v>7732</v>
      </c>
      <c r="T7" s="38">
        <v>74.290000000000006</v>
      </c>
      <c r="U7" s="38">
        <v>104.08</v>
      </c>
      <c r="V7" s="38">
        <v>496</v>
      </c>
      <c r="W7" s="38">
        <v>0.19</v>
      </c>
      <c r="X7" s="38">
        <v>2610.5300000000002</v>
      </c>
      <c r="Y7" s="38">
        <v>43.92</v>
      </c>
      <c r="Z7" s="38">
        <v>91.92</v>
      </c>
      <c r="AA7" s="38">
        <v>97.21</v>
      </c>
      <c r="AB7" s="38">
        <v>99.57</v>
      </c>
      <c r="AC7" s="38">
        <v>99.98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3980.02</v>
      </c>
      <c r="BH7" s="38">
        <v>3647.08</v>
      </c>
      <c r="BI7" s="38">
        <v>3290.82</v>
      </c>
      <c r="BJ7" s="38">
        <v>3007.24</v>
      </c>
      <c r="BK7" s="38">
        <v>974.93</v>
      </c>
      <c r="BL7" s="38">
        <v>855.8</v>
      </c>
      <c r="BM7" s="38">
        <v>789.46</v>
      </c>
      <c r="BN7" s="38">
        <v>826.83</v>
      </c>
      <c r="BO7" s="38">
        <v>867.83</v>
      </c>
      <c r="BP7" s="38">
        <v>832.52</v>
      </c>
      <c r="BQ7" s="38">
        <v>76.45</v>
      </c>
      <c r="BR7" s="38">
        <v>69.72</v>
      </c>
      <c r="BS7" s="38">
        <v>86.84</v>
      </c>
      <c r="BT7" s="38">
        <v>76.84</v>
      </c>
      <c r="BU7" s="38">
        <v>89.05</v>
      </c>
      <c r="BV7" s="38">
        <v>55.32</v>
      </c>
      <c r="BW7" s="38">
        <v>59.8</v>
      </c>
      <c r="BX7" s="38">
        <v>57.77</v>
      </c>
      <c r="BY7" s="38">
        <v>57.31</v>
      </c>
      <c r="BZ7" s="38">
        <v>57.08</v>
      </c>
      <c r="CA7" s="38">
        <v>60.94</v>
      </c>
      <c r="CB7" s="38">
        <v>211.49</v>
      </c>
      <c r="CC7" s="38">
        <v>231.3</v>
      </c>
      <c r="CD7" s="38">
        <v>186.75</v>
      </c>
      <c r="CE7" s="38">
        <v>209.98</v>
      </c>
      <c r="CF7" s="38">
        <v>186.44</v>
      </c>
      <c r="CG7" s="38">
        <v>283.17</v>
      </c>
      <c r="CH7" s="38">
        <v>263.76</v>
      </c>
      <c r="CI7" s="38">
        <v>274.35000000000002</v>
      </c>
      <c r="CJ7" s="38">
        <v>273.52</v>
      </c>
      <c r="CK7" s="38">
        <v>274.99</v>
      </c>
      <c r="CL7" s="38">
        <v>253.04</v>
      </c>
      <c r="CM7" s="38">
        <v>50.87</v>
      </c>
      <c r="CN7" s="38">
        <v>50</v>
      </c>
      <c r="CO7" s="38">
        <v>48.7</v>
      </c>
      <c r="CP7" s="38">
        <v>50.43</v>
      </c>
      <c r="CQ7" s="38">
        <v>56.09</v>
      </c>
      <c r="CR7" s="38">
        <v>60.65</v>
      </c>
      <c r="CS7" s="38">
        <v>51.75</v>
      </c>
      <c r="CT7" s="38">
        <v>50.68</v>
      </c>
      <c r="CU7" s="38">
        <v>50.14</v>
      </c>
      <c r="CV7" s="38">
        <v>54.83</v>
      </c>
      <c r="CW7" s="38">
        <v>54.84</v>
      </c>
      <c r="CX7" s="38">
        <v>87.27</v>
      </c>
      <c r="CY7" s="38">
        <v>86.68</v>
      </c>
      <c r="CZ7" s="38">
        <v>88.06</v>
      </c>
      <c r="DA7" s="38">
        <v>90.35</v>
      </c>
      <c r="DB7" s="38">
        <v>90.12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2021-12-03T08:02:53Z</dcterms:created>
  <dcterms:modified xsi:type="dcterms:W3CDTF">2022-02-21T08:16:32Z</dcterms:modified>
  <cp:category/>
</cp:coreProperties>
</file>