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Users\015265\Desktop\03 公営企業に係る経営比較分析表（令和２年度決算）の分析等について\公表\02_下水道事業\"/>
    </mc:Choice>
  </mc:AlternateContent>
  <xr:revisionPtr revIDLastSave="0" documentId="13_ncr:1_{A88ABA76-8E7D-4365-981A-0F5EB19E7294}" xr6:coauthVersionLast="46" xr6:coauthVersionMax="46" xr10:uidLastSave="{00000000-0000-0000-0000-000000000000}"/>
  <workbookProtection workbookAlgorithmName="SHA-512" workbookHashValue="Ylf/2l9IozamLaFIl8tRJLnr+Th7r6Te86Ic74jyrtKIKyWNYUY3Tm7yo9FIHxk3y58qSCNHcjdCBn3H9NxNXg==" workbookSaltValue="kU6wPVBrf+HbVeNwge98Pg=="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AT10" i="4"/>
  <c r="I10" i="4"/>
  <c r="I8" i="4"/>
</calcChain>
</file>

<file path=xl/sharedStrings.xml><?xml version="1.0" encoding="utf-8"?>
<sst xmlns="http://schemas.openxmlformats.org/spreadsheetml/2006/main" count="236" uniqueCount="119">
  <si>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</si>
  <si>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</si>
  <si>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</si>
  <si>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</si>
  <si>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</si>
  <si>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</si>
  <si>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</si>
  <si>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</si>
  <si>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</si>
  <si>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</si>
  <si>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</si>
  <si>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</si>
  <si>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</si>
  <si>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</si>
  <si>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</si>
  <si>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</si>
  <si>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</si>
  <si>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</si>
  <si>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</si>
  <si>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</si>
  <si>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</si>
  <si>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</si>
  <si>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</si>
  <si>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</si>
  <si>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</si>
  <si>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</si>
  <si>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</si>
  <si>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</si>
  <si>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</si>
  <si>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</si>
  <si>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</si>
  <si>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</si>
  <si>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</si>
  <si>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</si>
  <si>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</si>
  <si>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</si>
  <si>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</si>
  <si>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</si>
  <si>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</si>
  <si>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</si>
  <si>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</si>
  <si>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</si>
  <si>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</si>
  <si>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</si>
  <si>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</si>
  <si>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</si>
  <si>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</si>
  <si>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</si>
  <si>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</si>
  <si>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</si>
  <si>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</si>
  <si>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</si>
  <si>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</si>
  <si>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</si>
  <si>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</si>
  <si>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</si>
  <si>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</si>
  <si>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</si>
  <si>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</si>
  <si>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</si>
  <si>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</si>
  <si>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</si>
  <si>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</si>
  <si>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</si>
  <si>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</si>
  <si>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</si>
  <si>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</si>
  <si>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</si>
  <si>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</si>
  <si>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</si>
  <si>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</si>
  <si>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</si>
  <si>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</si>
  <si>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</si>
  <si>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</si>
  <si>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</si>
  <si>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</si>
  <si>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</si>
  <si>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</si>
  <si>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</si>
  <si>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</si>
  <si>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</si>
  <si>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</si>
  <si>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</si>
  <si>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</si>
  <si>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</si>
  <si>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</si>
  <si>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</si>
  <si>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</si>
  <si>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</si>
  <si>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</si>
  <si>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</si>
  <si>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</si>
  <si>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</si>
  <si>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</si>
  <si>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</si>
  <si>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</si>
  <si>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</si>
  <si>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東彼杵町</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</si>
  <si>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</si>
  <si>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</si>
  <si>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</si>
  <si>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</si>
  <si>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</si>
  <si>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</si>
  <si>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</si>
  <si>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</si>
  <si>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</si>
  <si>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</si>
  <si>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</si>
  <si>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</si>
  <si>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</si>
  <si>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</si>
  <si>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</si>
  <si>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</si>
  <si>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</si>
  <si>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処理場は西部地区農業集落排水事業と同施設で処理を行っているが、施設運営に多額の費用を要しており、料金収入のみでの経営が出来ない状況となっている。
　類似団体に比べ経費回収率や水洗化率はやや高い水準ではあるが、今後の新規接続が多くは見込めないため、料金等の見直しについて検討する必要がある。
　人口減少がそのまま料金収入減に直結しているため、料金の値上げを行う前に安価で代用できるものがあれば進んで取り組み、コスト削減に努める。</t>
    <phoneticPr fontId="4"/>
  </si>
  <si>
    <t>管渠整備を開始してから約20年経過となるため、施設等の修繕費用がかかってきていた。平成30年度から令和3年度の4カ年計画で施設の更新事業を行い、施設や機器の更新に取り組んでいる。</t>
    <phoneticPr fontId="4"/>
  </si>
  <si>
    <t>　施設運営費に多大な金額を要しており、料金収入だけでは賄えない部分がある。
　令和5年度からの地方公営企業法の適用に向け、令和2年度から資産整理等を開始しているが、よりシビアな経営が求められるため、コストカットや料金値上げの検討を図り、継続的な施設運営が行えるよう検討し直す必要がある。</t>
    <rPh sb="47" eb="54">
      <t>チホウコウエイキギョウホウ</t>
    </rPh>
    <rPh sb="55" eb="57">
      <t>テキヨウ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</si>
</sst>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037-42EA-8A9B-8B364BA72568}"/>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0.09</c:v>
                </c:pt>
                <c:pt idx="2">
                  <c:v>0.02</c:v>
                </c:pt>
                <c:pt idx="3">
                  <c:v>0.01</c:v>
                </c:pt>
                <c:pt idx="4">
                  <c:v>1.6</c:v>
                </c:pt>
              </c:numCache>
            </c:numRef>
          </c:val>
          <c:smooth val="0"/>
          <c:extLst>
            <c:ext xmlns:c16="http://schemas.microsoft.com/office/drawing/2014/chart" uri="{C3380CC4-5D6E-409C-BE32-E72D297353CC}">
              <c16:uniqueId val="{00000001-9037-42EA-8A9B-8B364BA72568}"/>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38.049999999999997</c:v>
                </c:pt>
                <c:pt idx="1">
                  <c:v>37.17</c:v>
                </c:pt>
                <c:pt idx="2">
                  <c:v>37.17</c:v>
                </c:pt>
                <c:pt idx="3">
                  <c:v>37.17</c:v>
                </c:pt>
                <c:pt idx="4">
                  <c:v>42.48</c:v>
                </c:pt>
              </c:numCache>
            </c:numRef>
          </c:val>
          <c:extLst>
            <c:ext xmlns:c16="http://schemas.microsoft.com/office/drawing/2014/chart" uri="{C3380CC4-5D6E-409C-BE32-E72D297353CC}">
              <c16:uniqueId val="{00000000-2369-43F5-9383-DEB52DDFCF7A}"/>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33.729999999999997</c:v>
                </c:pt>
                <c:pt idx="1">
                  <c:v>33.21</c:v>
                </c:pt>
                <c:pt idx="2">
                  <c:v>32.229999999999997</c:v>
                </c:pt>
                <c:pt idx="3">
                  <c:v>32.479999999999997</c:v>
                </c:pt>
                <c:pt idx="4">
                  <c:v>30.19</c:v>
                </c:pt>
              </c:numCache>
            </c:numRef>
          </c:val>
          <c:smooth val="0"/>
          <c:extLst>
            <c:ext xmlns:c16="http://schemas.microsoft.com/office/drawing/2014/chart" uri="{C3380CC4-5D6E-409C-BE32-E72D297353CC}">
              <c16:uniqueId val="{00000001-2369-43F5-9383-DEB52DDFCF7A}"/>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85.02</c:v>
                </c:pt>
                <c:pt idx="1">
                  <c:v>85.45</c:v>
                </c:pt>
                <c:pt idx="2">
                  <c:v>85.38</c:v>
                </c:pt>
                <c:pt idx="3">
                  <c:v>83.25</c:v>
                </c:pt>
                <c:pt idx="4">
                  <c:v>83.01</c:v>
                </c:pt>
              </c:numCache>
            </c:numRef>
          </c:val>
          <c:extLst>
            <c:ext xmlns:c16="http://schemas.microsoft.com/office/drawing/2014/chart" uri="{C3380CC4-5D6E-409C-BE32-E72D297353CC}">
              <c16:uniqueId val="{00000000-846B-4249-9D71-1DE197E00D84}"/>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79.989999999999995</c:v>
                </c:pt>
                <c:pt idx="1">
                  <c:v>79.98</c:v>
                </c:pt>
                <c:pt idx="2">
                  <c:v>80.8</c:v>
                </c:pt>
                <c:pt idx="3">
                  <c:v>79.2</c:v>
                </c:pt>
                <c:pt idx="4">
                  <c:v>79.09</c:v>
                </c:pt>
              </c:numCache>
            </c:numRef>
          </c:val>
          <c:smooth val="0"/>
          <c:extLst>
            <c:ext xmlns:c16="http://schemas.microsoft.com/office/drawing/2014/chart" uri="{C3380CC4-5D6E-409C-BE32-E72D297353CC}">
              <c16:uniqueId val="{00000001-846B-4249-9D71-1DE197E00D84}"/>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61.07</c:v>
                </c:pt>
                <c:pt idx="1">
                  <c:v>83.43</c:v>
                </c:pt>
                <c:pt idx="2">
                  <c:v>97.48</c:v>
                </c:pt>
                <c:pt idx="3">
                  <c:v>94.87</c:v>
                </c:pt>
                <c:pt idx="4">
                  <c:v>92.32</c:v>
                </c:pt>
              </c:numCache>
            </c:numRef>
          </c:val>
          <c:extLst>
            <c:ext xmlns:c16="http://schemas.microsoft.com/office/drawing/2014/chart" uri="{C3380CC4-5D6E-409C-BE32-E72D297353CC}">
              <c16:uniqueId val="{00000000-6243-454D-82B8-684115294A96}"/>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243-454D-82B8-684115294A96}"/>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50B-4942-A37C-D2D5511DBE5B}"/>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50B-4942-A37C-D2D5511DBE5B}"/>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A6D-47C7-8143-14FF7A63FD8D}"/>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A6D-47C7-8143-14FF7A63FD8D}"/>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7E4-4E37-9858-6E96942014B8}"/>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7E4-4E37-9858-6E96942014B8}"/>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D07-49CB-85EF-1C22BB35EC2D}"/>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D07-49CB-85EF-1C22BB35EC2D}"/>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formatCode="#,##0.00;&quot;△&quot;#,##0.00">
                  <c:v>0</c:v>
                </c:pt>
                <c:pt idx="1">
                  <c:v>1311.64</c:v>
                </c:pt>
                <c:pt idx="2">
                  <c:v>1244.4000000000001</c:v>
                </c:pt>
                <c:pt idx="3">
                  <c:v>1221.83</c:v>
                </c:pt>
                <c:pt idx="4">
                  <c:v>1174.3499999999999</c:v>
                </c:pt>
              </c:numCache>
            </c:numRef>
          </c:val>
          <c:extLst>
            <c:ext xmlns:c16="http://schemas.microsoft.com/office/drawing/2014/chart" uri="{C3380CC4-5D6E-409C-BE32-E72D297353CC}">
              <c16:uniqueId val="{00000000-3CF9-4FD6-B98E-E00255FB157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1063.93</c:v>
                </c:pt>
                <c:pt idx="1">
                  <c:v>1060.8599999999999</c:v>
                </c:pt>
                <c:pt idx="2">
                  <c:v>1006.65</c:v>
                </c:pt>
                <c:pt idx="3">
                  <c:v>998.42</c:v>
                </c:pt>
                <c:pt idx="4">
                  <c:v>1095.52</c:v>
                </c:pt>
              </c:numCache>
            </c:numRef>
          </c:val>
          <c:smooth val="0"/>
          <c:extLst>
            <c:ext xmlns:c16="http://schemas.microsoft.com/office/drawing/2014/chart" uri="{C3380CC4-5D6E-409C-BE32-E72D297353CC}">
              <c16:uniqueId val="{00000001-3CF9-4FD6-B98E-E00255FB157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77.209999999999994</c:v>
                </c:pt>
                <c:pt idx="1">
                  <c:v>68.680000000000007</c:v>
                </c:pt>
                <c:pt idx="2">
                  <c:v>94.28</c:v>
                </c:pt>
                <c:pt idx="3">
                  <c:v>72.72</c:v>
                </c:pt>
                <c:pt idx="4">
                  <c:v>83.1</c:v>
                </c:pt>
              </c:numCache>
            </c:numRef>
          </c:val>
          <c:extLst>
            <c:ext xmlns:c16="http://schemas.microsoft.com/office/drawing/2014/chart" uri="{C3380CC4-5D6E-409C-BE32-E72D297353CC}">
              <c16:uniqueId val="{00000000-514D-4B24-890E-DCEECA979750}"/>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46.26</c:v>
                </c:pt>
                <c:pt idx="1">
                  <c:v>45.81</c:v>
                </c:pt>
                <c:pt idx="2">
                  <c:v>43.43</c:v>
                </c:pt>
                <c:pt idx="3">
                  <c:v>41.41</c:v>
                </c:pt>
                <c:pt idx="4">
                  <c:v>39.64</c:v>
                </c:pt>
              </c:numCache>
            </c:numRef>
          </c:val>
          <c:smooth val="0"/>
          <c:extLst>
            <c:ext xmlns:c16="http://schemas.microsoft.com/office/drawing/2014/chart" uri="{C3380CC4-5D6E-409C-BE32-E72D297353CC}">
              <c16:uniqueId val="{00000001-514D-4B24-890E-DCEECA979750}"/>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210.81</c:v>
                </c:pt>
                <c:pt idx="1">
                  <c:v>239.19</c:v>
                </c:pt>
                <c:pt idx="2">
                  <c:v>174.13</c:v>
                </c:pt>
                <c:pt idx="3">
                  <c:v>226.03</c:v>
                </c:pt>
                <c:pt idx="4">
                  <c:v>201.92</c:v>
                </c:pt>
              </c:numCache>
            </c:numRef>
          </c:val>
          <c:extLst>
            <c:ext xmlns:c16="http://schemas.microsoft.com/office/drawing/2014/chart" uri="{C3380CC4-5D6E-409C-BE32-E72D297353CC}">
              <c16:uniqueId val="{00000000-803C-4D73-B420-F5BDF500484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376.4</c:v>
                </c:pt>
                <c:pt idx="1">
                  <c:v>383.92</c:v>
                </c:pt>
                <c:pt idx="2">
                  <c:v>400.44</c:v>
                </c:pt>
                <c:pt idx="3">
                  <c:v>417.56</c:v>
                </c:pt>
                <c:pt idx="4">
                  <c:v>449.72</c:v>
                </c:pt>
              </c:numCache>
            </c:numRef>
          </c:val>
          <c:smooth val="0"/>
          <c:extLst>
            <c:ext xmlns:c16="http://schemas.microsoft.com/office/drawing/2014/chart" uri="{C3380CC4-5D6E-409C-BE32-E72D297353CC}">
              <c16:uniqueId val="{00000001-803C-4D73-B420-F5BDF500484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【1,042.34】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【80.45】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【410.22】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N1" zoomScaleNormal="100" workbookViewId="0">
      <selection activeCell="N1" sqref="A1:XFD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長崎県　東彼杵町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漁業集落排水</v>
      </c>
      <c r="Q8" s="72"/>
      <c r="R8" s="72"/>
      <c r="S8" s="72"/>
      <c r="T8" s="72"/>
      <c r="U8" s="72"/>
      <c r="V8" s="72"/>
      <c r="W8" s="72" t="str">
        <f>データ!L6</f>
        <v>H2</v>
      </c>
      <c r="X8" s="72"/>
      <c r="Y8" s="72"/>
      <c r="Z8" s="72"/>
      <c r="AA8" s="72"/>
      <c r="AB8" s="72"/>
      <c r="AC8" s="72"/>
      <c r="AD8" s="73" t="str">
        <f>データ!$M$6</f>
        <v>非設置</v>
      </c>
      <c r="AE8" s="73"/>
      <c r="AF8" s="73"/>
      <c r="AG8" s="73"/>
      <c r="AH8" s="73"/>
      <c r="AI8" s="73"/>
      <c r="AJ8" s="73"/>
      <c r="AK8" s="3"/>
      <c r="AL8" s="69">
        <f>データ!S6</f>
        <v>7732</v>
      </c>
      <c r="AM8" s="69"/>
      <c r="AN8" s="69"/>
      <c r="AO8" s="69"/>
      <c r="AP8" s="69"/>
      <c r="AQ8" s="69"/>
      <c r="AR8" s="69"/>
      <c r="AS8" s="69"/>
      <c r="AT8" s="68">
        <f>データ!T6</f>
        <v>74.290000000000006</v>
      </c>
      <c r="AU8" s="68"/>
      <c r="AV8" s="68"/>
      <c r="AW8" s="68"/>
      <c r="AX8" s="68"/>
      <c r="AY8" s="68"/>
      <c r="AZ8" s="68"/>
      <c r="BA8" s="68"/>
      <c r="BB8" s="68">
        <f>データ!U6</f>
        <v>104.08</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2.68</v>
      </c>
      <c r="Q10" s="68"/>
      <c r="R10" s="68"/>
      <c r="S10" s="68"/>
      <c r="T10" s="68"/>
      <c r="U10" s="68"/>
      <c r="V10" s="68"/>
      <c r="W10" s="68">
        <f>データ!Q6</f>
        <v>91.01</v>
      </c>
      <c r="X10" s="68"/>
      <c r="Y10" s="68"/>
      <c r="Z10" s="68"/>
      <c r="AA10" s="68"/>
      <c r="AB10" s="68"/>
      <c r="AC10" s="68"/>
      <c r="AD10" s="69">
        <f>データ!R6</f>
        <v>3160</v>
      </c>
      <c r="AE10" s="69"/>
      <c r="AF10" s="69"/>
      <c r="AG10" s="69"/>
      <c r="AH10" s="69"/>
      <c r="AI10" s="69"/>
      <c r="AJ10" s="69"/>
      <c r="AK10" s="2"/>
      <c r="AL10" s="69">
        <f>データ!V6</f>
        <v>206</v>
      </c>
      <c r="AM10" s="69"/>
      <c r="AN10" s="69"/>
      <c r="AO10" s="69"/>
      <c r="AP10" s="69"/>
      <c r="AQ10" s="69"/>
      <c r="AR10" s="69"/>
      <c r="AS10" s="69"/>
      <c r="AT10" s="68">
        <f>データ!W6</f>
        <v>0.04</v>
      </c>
      <c r="AU10" s="68"/>
      <c r="AV10" s="68"/>
      <c r="AW10" s="68"/>
      <c r="AX10" s="68"/>
      <c r="AY10" s="68"/>
      <c r="AZ10" s="68"/>
      <c r="BA10" s="68"/>
      <c r="BB10" s="68">
        <f>データ!X6</f>
        <v>5150</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116</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117</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84" t="s">
        <v>118</v>
      </c>
      <c r="BM66" s="85"/>
      <c r="BN66" s="85"/>
      <c r="BO66" s="85"/>
      <c r="BP66" s="85"/>
      <c r="BQ66" s="85"/>
      <c r="BR66" s="85"/>
      <c r="BS66" s="85"/>
      <c r="BT66" s="85"/>
      <c r="BU66" s="85"/>
      <c r="BV66" s="85"/>
      <c r="BW66" s="85"/>
      <c r="BX66" s="85"/>
      <c r="BY66" s="85"/>
      <c r="BZ66" s="8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84"/>
      <c r="BM67" s="85"/>
      <c r="BN67" s="85"/>
      <c r="BO67" s="85"/>
      <c r="BP67" s="85"/>
      <c r="BQ67" s="85"/>
      <c r="BR67" s="85"/>
      <c r="BS67" s="85"/>
      <c r="BT67" s="85"/>
      <c r="BU67" s="85"/>
      <c r="BV67" s="85"/>
      <c r="BW67" s="85"/>
      <c r="BX67" s="85"/>
      <c r="BY67" s="85"/>
      <c r="BZ67" s="8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84"/>
      <c r="BM68" s="85"/>
      <c r="BN68" s="85"/>
      <c r="BO68" s="85"/>
      <c r="BP68" s="85"/>
      <c r="BQ68" s="85"/>
      <c r="BR68" s="85"/>
      <c r="BS68" s="85"/>
      <c r="BT68" s="85"/>
      <c r="BU68" s="85"/>
      <c r="BV68" s="85"/>
      <c r="BW68" s="85"/>
      <c r="BX68" s="85"/>
      <c r="BY68" s="85"/>
      <c r="BZ68" s="8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84"/>
      <c r="BM69" s="85"/>
      <c r="BN69" s="85"/>
      <c r="BO69" s="85"/>
      <c r="BP69" s="85"/>
      <c r="BQ69" s="85"/>
      <c r="BR69" s="85"/>
      <c r="BS69" s="85"/>
      <c r="BT69" s="85"/>
      <c r="BU69" s="85"/>
      <c r="BV69" s="85"/>
      <c r="BW69" s="85"/>
      <c r="BX69" s="85"/>
      <c r="BY69" s="85"/>
      <c r="BZ69" s="8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84"/>
      <c r="BM70" s="85"/>
      <c r="BN70" s="85"/>
      <c r="BO70" s="85"/>
      <c r="BP70" s="85"/>
      <c r="BQ70" s="85"/>
      <c r="BR70" s="85"/>
      <c r="BS70" s="85"/>
      <c r="BT70" s="85"/>
      <c r="BU70" s="85"/>
      <c r="BV70" s="85"/>
      <c r="BW70" s="85"/>
      <c r="BX70" s="85"/>
      <c r="BY70" s="85"/>
      <c r="BZ70" s="8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84"/>
      <c r="BM71" s="85"/>
      <c r="BN71" s="85"/>
      <c r="BO71" s="85"/>
      <c r="BP71" s="85"/>
      <c r="BQ71" s="85"/>
      <c r="BR71" s="85"/>
      <c r="BS71" s="85"/>
      <c r="BT71" s="85"/>
      <c r="BU71" s="85"/>
      <c r="BV71" s="85"/>
      <c r="BW71" s="85"/>
      <c r="BX71" s="85"/>
      <c r="BY71" s="85"/>
      <c r="BZ71" s="8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84"/>
      <c r="BM72" s="85"/>
      <c r="BN72" s="85"/>
      <c r="BO72" s="85"/>
      <c r="BP72" s="85"/>
      <c r="BQ72" s="85"/>
      <c r="BR72" s="85"/>
      <c r="BS72" s="85"/>
      <c r="BT72" s="85"/>
      <c r="BU72" s="85"/>
      <c r="BV72" s="85"/>
      <c r="BW72" s="85"/>
      <c r="BX72" s="85"/>
      <c r="BY72" s="85"/>
      <c r="BZ72" s="8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84"/>
      <c r="BM73" s="85"/>
      <c r="BN73" s="85"/>
      <c r="BO73" s="85"/>
      <c r="BP73" s="85"/>
      <c r="BQ73" s="85"/>
      <c r="BR73" s="85"/>
      <c r="BS73" s="85"/>
      <c r="BT73" s="85"/>
      <c r="BU73" s="85"/>
      <c r="BV73" s="85"/>
      <c r="BW73" s="85"/>
      <c r="BX73" s="85"/>
      <c r="BY73" s="85"/>
      <c r="BZ73" s="8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84"/>
      <c r="BM74" s="85"/>
      <c r="BN74" s="85"/>
      <c r="BO74" s="85"/>
      <c r="BP74" s="85"/>
      <c r="BQ74" s="85"/>
      <c r="BR74" s="85"/>
      <c r="BS74" s="85"/>
      <c r="BT74" s="85"/>
      <c r="BU74" s="85"/>
      <c r="BV74" s="85"/>
      <c r="BW74" s="85"/>
      <c r="BX74" s="85"/>
      <c r="BY74" s="85"/>
      <c r="BZ74" s="8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84"/>
      <c r="BM75" s="85"/>
      <c r="BN75" s="85"/>
      <c r="BO75" s="85"/>
      <c r="BP75" s="85"/>
      <c r="BQ75" s="85"/>
      <c r="BR75" s="85"/>
      <c r="BS75" s="85"/>
      <c r="BT75" s="85"/>
      <c r="BU75" s="85"/>
      <c r="BV75" s="85"/>
      <c r="BW75" s="85"/>
      <c r="BX75" s="85"/>
      <c r="BY75" s="85"/>
      <c r="BZ75" s="8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84"/>
      <c r="BM76" s="85"/>
      <c r="BN76" s="85"/>
      <c r="BO76" s="85"/>
      <c r="BP76" s="85"/>
      <c r="BQ76" s="85"/>
      <c r="BR76" s="85"/>
      <c r="BS76" s="85"/>
      <c r="BT76" s="85"/>
      <c r="BU76" s="85"/>
      <c r="BV76" s="85"/>
      <c r="BW76" s="85"/>
      <c r="BX76" s="85"/>
      <c r="BY76" s="85"/>
      <c r="BZ76" s="8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84"/>
      <c r="BM77" s="85"/>
      <c r="BN77" s="85"/>
      <c r="BO77" s="85"/>
      <c r="BP77" s="85"/>
      <c r="BQ77" s="85"/>
      <c r="BR77" s="85"/>
      <c r="BS77" s="85"/>
      <c r="BT77" s="85"/>
      <c r="BU77" s="85"/>
      <c r="BV77" s="85"/>
      <c r="BW77" s="85"/>
      <c r="BX77" s="85"/>
      <c r="BY77" s="85"/>
      <c r="BZ77" s="8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84"/>
      <c r="BM78" s="85"/>
      <c r="BN78" s="85"/>
      <c r="BO78" s="85"/>
      <c r="BP78" s="85"/>
      <c r="BQ78" s="85"/>
      <c r="BR78" s="85"/>
      <c r="BS78" s="85"/>
      <c r="BT78" s="85"/>
      <c r="BU78" s="85"/>
      <c r="BV78" s="85"/>
      <c r="BW78" s="85"/>
      <c r="BX78" s="85"/>
      <c r="BY78" s="85"/>
      <c r="BZ78" s="8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84"/>
      <c r="BM79" s="85"/>
      <c r="BN79" s="85"/>
      <c r="BO79" s="85"/>
      <c r="BP79" s="85"/>
      <c r="BQ79" s="85"/>
      <c r="BR79" s="85"/>
      <c r="BS79" s="85"/>
      <c r="BT79" s="85"/>
      <c r="BU79" s="85"/>
      <c r="BV79" s="85"/>
      <c r="BW79" s="85"/>
      <c r="BX79" s="85"/>
      <c r="BY79" s="85"/>
      <c r="BZ79" s="8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84"/>
      <c r="BM80" s="85"/>
      <c r="BN80" s="85"/>
      <c r="BO80" s="85"/>
      <c r="BP80" s="85"/>
      <c r="BQ80" s="85"/>
      <c r="BR80" s="85"/>
      <c r="BS80" s="85"/>
      <c r="BT80" s="85"/>
      <c r="BU80" s="85"/>
      <c r="BV80" s="85"/>
      <c r="BW80" s="85"/>
      <c r="BX80" s="85"/>
      <c r="BY80" s="85"/>
      <c r="BZ80" s="8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84"/>
      <c r="BM81" s="85"/>
      <c r="BN81" s="85"/>
      <c r="BO81" s="85"/>
      <c r="BP81" s="85"/>
      <c r="BQ81" s="85"/>
      <c r="BR81" s="85"/>
      <c r="BS81" s="85"/>
      <c r="BT81" s="85"/>
      <c r="BU81" s="85"/>
      <c r="BV81" s="85"/>
      <c r="BW81" s="85"/>
      <c r="BX81" s="85"/>
      <c r="BY81" s="85"/>
      <c r="BZ81" s="8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7"/>
      <c r="BM82" s="88"/>
      <c r="BN82" s="88"/>
      <c r="BO82" s="88"/>
      <c r="BP82" s="88"/>
      <c r="BQ82" s="88"/>
      <c r="BR82" s="88"/>
      <c r="BS82" s="88"/>
      <c r="BT82" s="88"/>
      <c r="BU82" s="88"/>
      <c r="BV82" s="88"/>
      <c r="BW82" s="88"/>
      <c r="BX82" s="88"/>
      <c r="BY82" s="88"/>
      <c r="BZ82" s="8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【1,042.34】</v>
      </c>
      <c r="I86" s="26" t="str">
        <f>データ!CA6</f>
        <v>【42.60】</v>
      </c>
      <c r="J86" s="26" t="str">
        <f>データ!CL6</f>
        <v>【410.22】</v>
      </c>
      <c r="K86" s="26" t="str">
        <f>データ!CW6</f>
        <v>【32.98】</v>
      </c>
      <c r="L86" s="26" t="str">
        <f>データ!DH6</f>
        <v>【80.45】</v>
      </c>
      <c r="M86" s="26" t="s">
        <v>43</v>
      </c>
      <c r="N86" s="26" t="s">
        <v>43</v>
      </c>
      <c r="O86" s="26" t="str">
        <f>データ!EO6</f>
        <v>【1.09】</v>
      </c>
    </row>
  </sheetData>
  <sheetProtection algorithmName="SHA-512" hashValue="0jsvFd8PH1or8RCKG8PkT5fuHQKUK7obTWtNQAlABqj4BkEEG34AgeYjSuSQObEIHmrunm4+7Wv4rr2PUXUM8w==" saltValue="+WSXTWIR0HEcGRK0a5Hft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423211</v>
      </c>
      <c r="D6" s="33">
        <f t="shared" si="3"/>
        <v>47</v>
      </c>
      <c r="E6" s="33">
        <f t="shared" si="3"/>
        <v>17</v>
      </c>
      <c r="F6" s="33">
        <f t="shared" si="3"/>
        <v>6</v>
      </c>
      <c r="G6" s="33">
        <f t="shared" si="3"/>
        <v>0</v>
      </c>
      <c r="H6" s="33" t="str">
        <f t="shared" si="3"/>
        <v>長崎県　東彼杵町</v>
      </c>
      <c r="I6" s="33" t="str">
        <f t="shared" si="3"/>
        <v>法非適用</v>
      </c>
      <c r="J6" s="33" t="str">
        <f t="shared" si="3"/>
        <v>下水道事業</v>
      </c>
      <c r="K6" s="33" t="str">
        <f t="shared" si="3"/>
        <v>漁業集落排水</v>
      </c>
      <c r="L6" s="33" t="str">
        <f t="shared" si="3"/>
        <v>H2</v>
      </c>
      <c r="M6" s="33" t="str">
        <f t="shared" si="3"/>
        <v>非設置</v>
      </c>
      <c r="N6" s="34" t="str">
        <f t="shared" si="3"/>
        <v>-</v>
      </c>
      <c r="O6" s="34" t="str">
        <f t="shared" si="3"/>
        <v>該当数値なし</v>
      </c>
      <c r="P6" s="34">
        <f t="shared" si="3"/>
        <v>2.68</v>
      </c>
      <c r="Q6" s="34">
        <f t="shared" si="3"/>
        <v>91.01</v>
      </c>
      <c r="R6" s="34">
        <f t="shared" si="3"/>
        <v>3160</v>
      </c>
      <c r="S6" s="34">
        <f t="shared" si="3"/>
        <v>7732</v>
      </c>
      <c r="T6" s="34">
        <f t="shared" si="3"/>
        <v>74.290000000000006</v>
      </c>
      <c r="U6" s="34">
        <f t="shared" si="3"/>
        <v>104.08</v>
      </c>
      <c r="V6" s="34">
        <f t="shared" si="3"/>
        <v>206</v>
      </c>
      <c r="W6" s="34">
        <f t="shared" si="3"/>
        <v>0.04</v>
      </c>
      <c r="X6" s="34">
        <f t="shared" si="3"/>
        <v>5150</v>
      </c>
      <c r="Y6" s="35">
        <f>IF(Y7="",NA(),Y7)</f>
        <v>61.07</v>
      </c>
      <c r="Z6" s="35">
        <f t="shared" ref="Z6:AH6" si="4">IF(Z7="",NA(),Z7)</f>
        <v>83.43</v>
      </c>
      <c r="AA6" s="35">
        <f t="shared" si="4"/>
        <v>97.48</v>
      </c>
      <c r="AB6" s="35">
        <f t="shared" si="4"/>
        <v>94.87</v>
      </c>
      <c r="AC6" s="35">
        <f t="shared" si="4"/>
        <v>92.32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5">
        <f t="shared" ref="BG6:BO6" si="7">IF(BG7="",NA(),BG7)</f>
        <v>1311.64</v>
      </c>
      <c r="BH6" s="35">
        <f t="shared" si="7"/>
        <v>1244.4000000000001</v>
      </c>
      <c r="BI6" s="35">
        <f t="shared" si="7"/>
        <v>1221.83</v>
      </c>
      <c r="BJ6" s="35">
        <f t="shared" si="7"/>
        <v>1174.3499999999999</v>
      </c>
      <c r="BK6" s="35">
        <f t="shared" si="7"/>
        <v>1063.93</v>
      </c>
      <c r="BL6" s="35">
        <f t="shared" si="7"/>
        <v>1060.8599999999999</v>
      </c>
      <c r="BM6" s="35">
        <f t="shared" si="7"/>
        <v>1006.65</v>
      </c>
      <c r="BN6" s="35">
        <f t="shared" si="7"/>
        <v>998.42</v>
      </c>
      <c r="BO6" s="35">
        <f t="shared" si="7"/>
        <v>1095.52</v>
      </c>
      <c r="BP6" s="34" t="str">
        <f>IF(BP7="","",IF(BP7="-","【-】","【"&amp;SUBSTITUTE(TEXT(BP7,"#,##0.00"),"-","△")&amp;"】"))</f>
        <v>【1,042.34】</v>
      </c>
      <c r="BQ6" s="35">
        <f>IF(BQ7="",NA(),BQ7)</f>
        <v>77.209999999999994</v>
      </c>
      <c r="BR6" s="35">
        <f t="shared" ref="BR6:BZ6" si="8">IF(BR7="",NA(),BR7)</f>
        <v>68.680000000000007</v>
      </c>
      <c r="BS6" s="35">
        <f t="shared" si="8"/>
        <v>94.28</v>
      </c>
      <c r="BT6" s="35">
        <f t="shared" si="8"/>
        <v>72.72</v>
      </c>
      <c r="BU6" s="35">
        <f t="shared" si="8"/>
        <v>83.1</v>
      </c>
      <c r="BV6" s="35">
        <f t="shared" si="8"/>
        <v>46.26</v>
      </c>
      <c r="BW6" s="35">
        <f t="shared" si="8"/>
        <v>45.81</v>
      </c>
      <c r="BX6" s="35">
        <f t="shared" si="8"/>
        <v>43.43</v>
      </c>
      <c r="BY6" s="35">
        <f t="shared" si="8"/>
        <v>41.41</v>
      </c>
      <c r="BZ6" s="35">
        <f t="shared" si="8"/>
        <v>39.64</v>
      </c>
      <c r="CA6" s="34" t="str">
        <f>IF(CA7="","",IF(CA7="-","【-】","【"&amp;SUBSTITUTE(TEXT(CA7,"#,##0.00"),"-","△")&amp;"】"))</f>
        <v>【42.60】</v>
      </c>
      <c r="CB6" s="35">
        <f>IF(CB7="",NA(),CB7)</f>
        <v>210.81</v>
      </c>
      <c r="CC6" s="35">
        <f t="shared" ref="CC6:CK6" si="9">IF(CC7="",NA(),CC7)</f>
        <v>239.19</v>
      </c>
      <c r="CD6" s="35">
        <f t="shared" si="9"/>
        <v>174.13</v>
      </c>
      <c r="CE6" s="35">
        <f t="shared" si="9"/>
        <v>226.03</v>
      </c>
      <c r="CF6" s="35">
        <f t="shared" si="9"/>
        <v>201.92</v>
      </c>
      <c r="CG6" s="35">
        <f t="shared" si="9"/>
        <v>376.4</v>
      </c>
      <c r="CH6" s="35">
        <f t="shared" si="9"/>
        <v>383.92</v>
      </c>
      <c r="CI6" s="35">
        <f t="shared" si="9"/>
        <v>400.44</v>
      </c>
      <c r="CJ6" s="35">
        <f t="shared" si="9"/>
        <v>417.56</v>
      </c>
      <c r="CK6" s="35">
        <f t="shared" si="9"/>
        <v>449.72</v>
      </c>
      <c r="CL6" s="34" t="str">
        <f>IF(CL7="","",IF(CL7="-","【-】","【"&amp;SUBSTITUTE(TEXT(CL7,"#,##0.00"),"-","△")&amp;"】"))</f>
        <v>【410.22】</v>
      </c>
      <c r="CM6" s="35">
        <f>IF(CM7="",NA(),CM7)</f>
        <v>38.049999999999997</v>
      </c>
      <c r="CN6" s="35">
        <f t="shared" ref="CN6:CV6" si="10">IF(CN7="",NA(),CN7)</f>
        <v>37.17</v>
      </c>
      <c r="CO6" s="35">
        <f t="shared" si="10"/>
        <v>37.17</v>
      </c>
      <c r="CP6" s="35">
        <f t="shared" si="10"/>
        <v>37.17</v>
      </c>
      <c r="CQ6" s="35">
        <f t="shared" si="10"/>
        <v>42.48</v>
      </c>
      <c r="CR6" s="35">
        <f t="shared" si="10"/>
        <v>33.729999999999997</v>
      </c>
      <c r="CS6" s="35">
        <f t="shared" si="10"/>
        <v>33.21</v>
      </c>
      <c r="CT6" s="35">
        <f t="shared" si="10"/>
        <v>32.229999999999997</v>
      </c>
      <c r="CU6" s="35">
        <f t="shared" si="10"/>
        <v>32.479999999999997</v>
      </c>
      <c r="CV6" s="35">
        <f t="shared" si="10"/>
        <v>30.19</v>
      </c>
      <c r="CW6" s="34" t="str">
        <f>IF(CW7="","",IF(CW7="-","【-】","【"&amp;SUBSTITUTE(TEXT(CW7,"#,##0.00"),"-","△")&amp;"】"))</f>
        <v>【32.98】</v>
      </c>
      <c r="CX6" s="35">
        <f>IF(CX7="",NA(),CX7)</f>
        <v>85.02</v>
      </c>
      <c r="CY6" s="35">
        <f t="shared" ref="CY6:DG6" si="11">IF(CY7="",NA(),CY7)</f>
        <v>85.45</v>
      </c>
      <c r="CZ6" s="35">
        <f t="shared" si="11"/>
        <v>85.38</v>
      </c>
      <c r="DA6" s="35">
        <f t="shared" si="11"/>
        <v>83.25</v>
      </c>
      <c r="DB6" s="35">
        <f t="shared" si="11"/>
        <v>83.01</v>
      </c>
      <c r="DC6" s="35">
        <f t="shared" si="11"/>
        <v>79.989999999999995</v>
      </c>
      <c r="DD6" s="35">
        <f t="shared" si="11"/>
        <v>79.98</v>
      </c>
      <c r="DE6" s="35">
        <f t="shared" si="11"/>
        <v>80.8</v>
      </c>
      <c r="DF6" s="35">
        <f t="shared" si="11"/>
        <v>79.2</v>
      </c>
      <c r="DG6" s="35">
        <f t="shared" si="11"/>
        <v>79.09</v>
      </c>
      <c r="DH6" s="34" t="str">
        <f>IF(DH7="","",IF(DH7="-","【-】","【"&amp;SUBSTITUTE(TEXT(DH7,"#,##0.00"),"-","△")&amp;"】"))</f>
        <v>【80.45】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0.01</v>
      </c>
      <c r="EK6" s="35">
        <f t="shared" si="14"/>
        <v>0.09</v>
      </c>
      <c r="EL6" s="35">
        <f t="shared" si="14"/>
        <v>0.02</v>
      </c>
      <c r="EM6" s="35">
        <f t="shared" si="14"/>
        <v>0.01</v>
      </c>
      <c r="EN6" s="35">
        <f t="shared" si="14"/>
        <v>1.6</v>
      </c>
      <c r="EO6" s="34" t="str">
        <f>IF(EO7="","",IF(EO7="-","【-】","【"&amp;SUBSTITUTE(TEXT(EO7,"#,##0.00"),"-","△")&amp;"】"))</f>
        <v>【1.09】</v>
      </c>
    </row>
    <row r="7" spans="1:145" s="36" customFormat="1" x14ac:dyDescent="0.15">
      <c r="A7" s="28"/>
      <c r="B7" s="37">
        <v>2020</v>
      </c>
      <c r="C7" s="37">
        <v>423211</v>
      </c>
      <c r="D7" s="37">
        <v>47</v>
      </c>
      <c r="E7" s="37">
        <v>17</v>
      </c>
      <c r="F7" s="37">
        <v>6</v>
      </c>
      <c r="G7" s="37">
        <v>0</v>
      </c>
      <c r="H7" s="37" t="s">
        <v>98</v>
      </c>
      <c r="I7" s="37" t="s">
        <v>99</v>
      </c>
      <c r="J7" s="37" t="s">
        <v>100</v>
      </c>
      <c r="K7" s="37" t="s">
        <v>101</v>
      </c>
      <c r="L7" s="37" t="s">
        <v>102</v>
      </c>
      <c r="M7" s="37" t="s">
        <v>103</v>
      </c>
      <c r="N7" s="38" t="s">
        <v>104</v>
      </c>
      <c r="O7" s="38" t="s">
        <v>105</v>
      </c>
      <c r="P7" s="38">
        <v>2.68</v>
      </c>
      <c r="Q7" s="38">
        <v>91.01</v>
      </c>
      <c r="R7" s="38">
        <v>3160</v>
      </c>
      <c r="S7" s="38">
        <v>7732</v>
      </c>
      <c r="T7" s="38">
        <v>74.290000000000006</v>
      </c>
      <c r="U7" s="38">
        <v>104.08</v>
      </c>
      <c r="V7" s="38">
        <v>206</v>
      </c>
      <c r="W7" s="38">
        <v>0.04</v>
      </c>
      <c r="X7" s="38">
        <v>5150</v>
      </c>
      <c r="Y7" s="38">
        <v>61.07</v>
      </c>
      <c r="Z7" s="38">
        <v>83.43</v>
      </c>
      <c r="AA7" s="38">
        <v>97.48</v>
      </c>
      <c r="AB7" s="38">
        <v>94.87</v>
      </c>
      <c r="AC7" s="38">
        <v>92.32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1311.64</v>
      </c>
      <c r="BH7" s="38">
        <v>1244.4000000000001</v>
      </c>
      <c r="BI7" s="38">
        <v>1221.83</v>
      </c>
      <c r="BJ7" s="38">
        <v>1174.3499999999999</v>
      </c>
      <c r="BK7" s="38">
        <v>1063.93</v>
      </c>
      <c r="BL7" s="38">
        <v>1060.8599999999999</v>
      </c>
      <c r="BM7" s="38">
        <v>1006.65</v>
      </c>
      <c r="BN7" s="38">
        <v>998.42</v>
      </c>
      <c r="BO7" s="38">
        <v>1095.52</v>
      </c>
      <c r="BP7" s="38">
        <v>1042.3399999999999</v>
      </c>
      <c r="BQ7" s="38">
        <v>77.209999999999994</v>
      </c>
      <c r="BR7" s="38">
        <v>68.680000000000007</v>
      </c>
      <c r="BS7" s="38">
        <v>94.28</v>
      </c>
      <c r="BT7" s="38">
        <v>72.72</v>
      </c>
      <c r="BU7" s="38">
        <v>83.1</v>
      </c>
      <c r="BV7" s="38">
        <v>46.26</v>
      </c>
      <c r="BW7" s="38">
        <v>45.81</v>
      </c>
      <c r="BX7" s="38">
        <v>43.43</v>
      </c>
      <c r="BY7" s="38">
        <v>41.41</v>
      </c>
      <c r="BZ7" s="38">
        <v>39.64</v>
      </c>
      <c r="CA7" s="38">
        <v>42.6</v>
      </c>
      <c r="CB7" s="38">
        <v>210.81</v>
      </c>
      <c r="CC7" s="38">
        <v>239.19</v>
      </c>
      <c r="CD7" s="38">
        <v>174.13</v>
      </c>
      <c r="CE7" s="38">
        <v>226.03</v>
      </c>
      <c r="CF7" s="38">
        <v>201.92</v>
      </c>
      <c r="CG7" s="38">
        <v>376.4</v>
      </c>
      <c r="CH7" s="38">
        <v>383.92</v>
      </c>
      <c r="CI7" s="38">
        <v>400.44</v>
      </c>
      <c r="CJ7" s="38">
        <v>417.56</v>
      </c>
      <c r="CK7" s="38">
        <v>449.72</v>
      </c>
      <c r="CL7" s="38">
        <v>410.22</v>
      </c>
      <c r="CM7" s="38">
        <v>38.049999999999997</v>
      </c>
      <c r="CN7" s="38">
        <v>37.17</v>
      </c>
      <c r="CO7" s="38">
        <v>37.17</v>
      </c>
      <c r="CP7" s="38">
        <v>37.17</v>
      </c>
      <c r="CQ7" s="38">
        <v>42.48</v>
      </c>
      <c r="CR7" s="38">
        <v>33.729999999999997</v>
      </c>
      <c r="CS7" s="38">
        <v>33.21</v>
      </c>
      <c r="CT7" s="38">
        <v>32.229999999999997</v>
      </c>
      <c r="CU7" s="38">
        <v>32.479999999999997</v>
      </c>
      <c r="CV7" s="38">
        <v>30.19</v>
      </c>
      <c r="CW7" s="38">
        <v>32.979999999999997</v>
      </c>
      <c r="CX7" s="38">
        <v>85.02</v>
      </c>
      <c r="CY7" s="38">
        <v>85.45</v>
      </c>
      <c r="CZ7" s="38">
        <v>85.38</v>
      </c>
      <c r="DA7" s="38">
        <v>83.25</v>
      </c>
      <c r="DB7" s="38">
        <v>83.01</v>
      </c>
      <c r="DC7" s="38">
        <v>79.989999999999995</v>
      </c>
      <c r="DD7" s="38">
        <v>79.98</v>
      </c>
      <c r="DE7" s="38">
        <v>80.8</v>
      </c>
      <c r="DF7" s="38">
        <v>79.2</v>
      </c>
      <c r="DG7" s="38">
        <v>79.09</v>
      </c>
      <c r="DH7" s="38">
        <v>80.45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0.01</v>
      </c>
      <c r="EK7" s="38">
        <v>0.09</v>
      </c>
      <c r="EL7" s="38">
        <v>0.02</v>
      </c>
      <c r="EM7" s="38">
        <v>0.01</v>
      </c>
      <c r="EN7" s="38">
        <v>1.6</v>
      </c>
      <c r="EO7" s="38">
        <v>1.0900000000000001</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113</v>
      </c>
      <c r="D13" t="s">
        <v>113</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山田 桃子</cp:lastModifiedBy>
  <dcterms:created xsi:type="dcterms:W3CDTF">2021-12-03T08:06:24Z</dcterms:created>
  <dcterms:modified xsi:type="dcterms:W3CDTF">2022-02-21T08:16:59Z</dcterms:modified>
  <cp:category/>
</cp:coreProperties>
</file>