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3\03 公営企業に係る経営比較分析表（令和２年度決算）の分析等について\04_市町→県\18 波佐見町　〇\下水道（確認中）\"/>
    </mc:Choice>
  </mc:AlternateContent>
  <xr:revisionPtr revIDLastSave="0" documentId="13_ncr:1_{08A0C556-D0C3-4C3E-ADBE-30171A3FE688}" xr6:coauthVersionLast="46" xr6:coauthVersionMax="46" xr10:uidLastSave="{00000000-0000-0000-0000-000000000000}"/>
  <workbookProtection workbookAlgorithmName="SHA-512" workbookHashValue="nfjl+IIy2zzzjuS4lKYlL/sYjhXo7o0g86XxU1OiLmXZAimHa1n1R1bowcG6jpOORrN8uYLhlY7hSkxnIbz+vA==" workbookSaltValue="5sa/X+b7dcpkdLt3eYMac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AD10" i="4" s="1"/>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E86" i="4"/>
  <c r="AL10" i="4"/>
  <c r="P10" i="4"/>
  <c r="I10" i="4"/>
  <c r="B10" i="4"/>
  <c r="AT8"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<sst xmlns="http://schemas.openxmlformats.org/spreadsheetml/2006/main" count="236" uniqueCount="120">
  <si>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</si>
  <si>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</si>
  <si>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</si>
  <si>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</si>
  <si>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</si>
  <si>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</si>
  <si>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</si>
  <si>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</si>
  <si>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</si>
  <si>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</si>
  <si>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</si>
  <si>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</si>
  <si>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</si>
  <si>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</si>
  <si>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</si>
  <si>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</si>
  <si>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</si>
  <si>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</si>
  <si>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</si>
  <si>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</si>
  <si>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</si>
  <si>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</si>
  <si>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</si>
  <si>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</si>
  <si>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</si>
  <si>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</si>
  <si>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</si>
  <si>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</si>
  <si>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</si>
  <si>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</si>
  <si>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</si>
  <si>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</si>
  <si>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</si>
  <si>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</si>
  <si>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</si>
  <si>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</si>
  <si>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</si>
  <si>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</si>
  <si>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</si>
  <si>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</si>
  <si>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</si>
  <si>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</si>
  <si>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</si>
  <si>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</si>
  <si>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</si>
  <si>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</si>
  <si>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</si>
  <si>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</si>
  <si>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</si>
  <si>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</si>
  <si>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</si>
  <si>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</si>
  <si>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</si>
  <si>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</si>
  <si>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</si>
  <si>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</si>
  <si>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</si>
  <si>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</si>
  <si>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</si>
  <si>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</si>
  <si>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</si>
  <si>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</si>
  <si>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</si>
  <si>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</si>
  <si>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</si>
  <si>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</si>
  <si>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</si>
  <si>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</si>
  <si>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</si>
  <si>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</si>
  <si>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</si>
  <si>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</si>
  <si>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</si>
  <si>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</si>
  <si>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</si>
  <si>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</si>
  <si>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</si>
  <si>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</si>
  <si>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</si>
  <si>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</si>
  <si>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</si>
  <si>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</si>
  <si>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</si>
  <si>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</si>
  <si>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</si>
  <si>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</si>
  <si>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</si>
  <si>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</si>
  <si>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</si>
  <si>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</si>
  <si>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</si>
  <si>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</si>
  <si>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</si>
  <si>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</si>
  <si>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</si>
  <si>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</si>
  <si>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</si>
  <si>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</si>
  <si>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</si>
  <si>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波佐見町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</si>
  <si>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</si>
  <si>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</si>
  <si>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</si>
  <si>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</si>
  <si>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</si>
  <si>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</si>
  <si>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</si>
  <si>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</si>
  <si>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</si>
  <si>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</si>
  <si>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</si>
  <si>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</si>
  <si>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</si>
  <si>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</si>
  <si>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</si>
  <si>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</si>
  <si>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</si>
  <si>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該当なし</t>
    <rPh sb="0" eb="2">
      <t>ガイトウ</t>
    </rPh>
    <phoneticPr fontId="4"/>
  </si>
  <si>
    <r>
      <t>①ここ</t>
    </r>
    <r>
      <rPr>
        <sz val="11"/>
        <rFont val="ＭＳ ゴシック"/>
        <family val="3"/>
        <charset val="128"/>
      </rPr>
      <t>5</t>
    </r>
    <r>
      <rPr>
        <sz val="11"/>
        <color theme="1"/>
        <rFont val="ＭＳ ゴシック"/>
        <family val="3"/>
        <charset val="128"/>
      </rPr>
      <t>年は100％を超えているが、更なる課題としては使用料の増収が挙げられる。また、⑤の経費回収率から分析すると、一般会計繰入金で賄っている現状があるため費用削減の検討も求められる。
④平成29年度より、地方債償還に要する一般会計負担額が増加したため、使用料収入に対する企業債残高の割合は減少した。しかし、依然として一般会計の負担割合が大きいため、必要なものを除いて投資を抑える必要がある。
⑤近年は使用料の増収となっており、経費回収率も年々増加していたが、令和２年度では老朽化した施設の更新に費用が掛かったため、汚水処理費が増大することとなり、経費回収率が落ち込むこととなった。今後も施設の更新が控えているため、収入源の確保が課題となる。
⑥有収水量は増加しているが、令和２年度では先述の要因から汚水処理費が増大し、増額となっている。更なる接続率の向上や維持管理費の縮減は今後も課題となる。
⑦近年は、類似団体と同程度
⑧ここ数年は増加傾向にあり、類似団体と比較しても高い傾向にある。しかし、100％に届いておらず、今後も接続世帯を増やして使用料収入の確保に努める必要がある。</t>
    </r>
    <rPh sb="232" eb="234">
      <t>レイワ</t>
    </rPh>
    <rPh sb="235" eb="237">
      <t>ネンド</t>
    </rPh>
    <rPh sb="239" eb="242">
      <t>ロウキュウカ</t>
    </rPh>
    <rPh sb="244" eb="246">
      <t>シセツ</t>
    </rPh>
    <rPh sb="247" eb="249">
      <t>コウシン</t>
    </rPh>
    <rPh sb="250" eb="252">
      <t>ヒヨウ</t>
    </rPh>
    <rPh sb="253" eb="254">
      <t>カ</t>
    </rPh>
    <rPh sb="260" eb="262">
      <t>オスイ</t>
    </rPh>
    <rPh sb="262" eb="264">
      <t>ショリ</t>
    </rPh>
    <rPh sb="264" eb="265">
      <t>ヒ</t>
    </rPh>
    <rPh sb="266" eb="268">
      <t>ゾウダイ</t>
    </rPh>
    <rPh sb="276" eb="278">
      <t>ケイヒ</t>
    </rPh>
    <rPh sb="278" eb="280">
      <t>カイシュウ</t>
    </rPh>
    <rPh sb="280" eb="281">
      <t>リツ</t>
    </rPh>
    <rPh sb="282" eb="283">
      <t>オ</t>
    </rPh>
    <rPh sb="284" eb="285">
      <t>コ</t>
    </rPh>
    <rPh sb="296" eb="298">
      <t>シセツ</t>
    </rPh>
    <rPh sb="299" eb="301">
      <t>コウシン</t>
    </rPh>
    <rPh sb="302" eb="303">
      <t>ヒカ</t>
    </rPh>
    <rPh sb="310" eb="313">
      <t>シュウニュウゲン</t>
    </rPh>
    <rPh sb="346" eb="348">
      <t>センジュツ</t>
    </rPh>
    <rPh sb="349" eb="351">
      <t>ヨウイン</t>
    </rPh>
    <rPh sb="353" eb="355">
      <t>オスイ</t>
    </rPh>
    <rPh sb="355" eb="357">
      <t>ショリ</t>
    </rPh>
    <rPh sb="357" eb="358">
      <t>ヒ</t>
    </rPh>
    <rPh sb="359" eb="361">
      <t>ゾウダイ</t>
    </rPh>
    <phoneticPr fontId="4"/>
  </si>
  <si>
    <r>
      <t>　近年は、経費回収率や水洗化率の向上などにより、下水道事業はより適正に行われる方向にあったが、今後は施設の更新も控えていることから、経費の増大は避けられないため、収入源の確保が必要となる。
　なかでも</t>
    </r>
    <r>
      <rPr>
        <sz val="11"/>
        <rFont val="ＭＳ ゴシック"/>
        <family val="3"/>
        <charset val="128"/>
      </rPr>
      <t>、</t>
    </r>
    <r>
      <rPr>
        <sz val="11"/>
        <color theme="1"/>
        <rFont val="ＭＳ ゴシック"/>
        <family val="3"/>
        <charset val="128"/>
      </rPr>
      <t>使用料については、人口減少等の懸念もあるが、区域内人口は維持傾向にあるため、接続を推進し、使用料収入を確保することが大きな課題となる。
　また、地方債償還との兼ね合いもあるが、一般会計繰入金の割合を抑えることも事業を行っていくうえで長期的な課題となる。</t>
    </r>
    <rPh sb="47" eb="49">
      <t>コンゴ</t>
    </rPh>
    <rPh sb="50" eb="52">
      <t>シセツ</t>
    </rPh>
    <rPh sb="53" eb="55">
      <t>コウシン</t>
    </rPh>
    <rPh sb="56" eb="57">
      <t>ヒカ</t>
    </rPh>
    <rPh sb="66" eb="68">
      <t>ケイヒ</t>
    </rPh>
    <rPh sb="69" eb="71">
      <t>ゾウダイ</t>
    </rPh>
    <rPh sb="72" eb="73">
      <t>サ</t>
    </rPh>
    <rPh sb="81" eb="84">
      <t>シュウニュウゲン</t>
    </rPh>
    <rPh sb="85" eb="87">
      <t>カクホ</t>
    </rPh>
    <rPh sb="88" eb="90">
      <t>ヒツヨウ</t>
    </rPh>
    <rPh sb="101" eb="104">
      <t>シヨウリョウ</t>
    </rPh>
    <rPh sb="123" eb="126">
      <t>クイキナイ</t>
    </rPh>
    <rPh sb="126" eb="128">
      <t>ジンコウ</t>
    </rPh>
    <rPh sb="129" eb="131">
      <t>イジ</t>
    </rPh>
    <rPh sb="131" eb="133">
      <t>ケイコウ</t>
    </rPh>
    <rPh sb="142" eb="144">
      <t>スイシン</t>
    </rPh>
    <rPh sb="149" eb="151">
      <t>シュウニュウ</t>
    </rPh>
    <rPh sb="152" eb="154">
      <t>カクホ</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</si>
</sst>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6C-4818-93F8-3803532ED10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7.0000000000000007E-2</c:v>
                </c:pt>
                <c:pt idx="2">
                  <c:v>0.12</c:v>
                </c:pt>
                <c:pt idx="3">
                  <c:v>0.1</c:v>
                </c:pt>
                <c:pt idx="4">
                  <c:v>0.32</c:v>
                </c:pt>
              </c:numCache>
            </c:numRef>
          </c:val>
          <c:smooth val="0"/>
          <c:extLst>
            <c:ext xmlns:c16="http://schemas.microsoft.com/office/drawing/2014/chart" uri="{C3380CC4-5D6E-409C-BE32-E72D297353CC}">
              <c16:uniqueId val="{00000001-A86C-4818-93F8-3803532ED10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40.28</c:v>
                </c:pt>
                <c:pt idx="1">
                  <c:v>41.38</c:v>
                </c:pt>
                <c:pt idx="2">
                  <c:v>42.41</c:v>
                </c:pt>
                <c:pt idx="3">
                  <c:v>43.34</c:v>
                </c:pt>
                <c:pt idx="4">
                  <c:v>45.41</c:v>
                </c:pt>
              </c:numCache>
            </c:numRef>
          </c:val>
          <c:extLst>
            <c:ext xmlns:c16="http://schemas.microsoft.com/office/drawing/2014/chart" uri="{C3380CC4-5D6E-409C-BE32-E72D297353CC}">
              <c16:uniqueId val="{00000000-19B2-4394-9519-E2003B4F0F5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41.28</c:v>
                </c:pt>
                <c:pt idx="1">
                  <c:v>41.45</c:v>
                </c:pt>
                <c:pt idx="2">
                  <c:v>49.68</c:v>
                </c:pt>
                <c:pt idx="3">
                  <c:v>49.27</c:v>
                </c:pt>
                <c:pt idx="4">
                  <c:v>49.47</c:v>
                </c:pt>
              </c:numCache>
            </c:numRef>
          </c:val>
          <c:smooth val="0"/>
          <c:extLst>
            <c:ext xmlns:c16="http://schemas.microsoft.com/office/drawing/2014/chart" uri="{C3380CC4-5D6E-409C-BE32-E72D297353CC}">
              <c16:uniqueId val="{00000001-19B2-4394-9519-E2003B4F0F5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84.94</c:v>
                </c:pt>
                <c:pt idx="1">
                  <c:v>87.31</c:v>
                </c:pt>
                <c:pt idx="2">
                  <c:v>88.42</c:v>
                </c:pt>
                <c:pt idx="3">
                  <c:v>90.68</c:v>
                </c:pt>
                <c:pt idx="4">
                  <c:v>90.71</c:v>
                </c:pt>
              </c:numCache>
            </c:numRef>
          </c:val>
          <c:extLst>
            <c:ext xmlns:c16="http://schemas.microsoft.com/office/drawing/2014/chart" uri="{C3380CC4-5D6E-409C-BE32-E72D297353CC}">
              <c16:uniqueId val="{00000000-3AC6-4FCA-BF42-FB42043B61A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61.3</c:v>
                </c:pt>
                <c:pt idx="1">
                  <c:v>64.510000000000005</c:v>
                </c:pt>
                <c:pt idx="2">
                  <c:v>83.35</c:v>
                </c:pt>
                <c:pt idx="3">
                  <c:v>83.16</c:v>
                </c:pt>
                <c:pt idx="4">
                  <c:v>82.06</c:v>
                </c:pt>
              </c:numCache>
            </c:numRef>
          </c:val>
          <c:smooth val="0"/>
          <c:extLst>
            <c:ext xmlns:c16="http://schemas.microsoft.com/office/drawing/2014/chart" uri="{C3380CC4-5D6E-409C-BE32-E72D297353CC}">
              <c16:uniqueId val="{00000001-3AC6-4FCA-BF42-FB42043B61A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107.77</c:v>
                </c:pt>
                <c:pt idx="1">
                  <c:v>106.99</c:v>
                </c:pt>
                <c:pt idx="2">
                  <c:v>106.86</c:v>
                </c:pt>
                <c:pt idx="3">
                  <c:v>106.73</c:v>
                </c:pt>
                <c:pt idx="4">
                  <c:v>104.44</c:v>
                </c:pt>
              </c:numCache>
            </c:numRef>
          </c:val>
          <c:extLst>
            <c:ext xmlns:c16="http://schemas.microsoft.com/office/drawing/2014/chart" uri="{C3380CC4-5D6E-409C-BE32-E72D297353CC}">
              <c16:uniqueId val="{00000000-194F-46CF-A001-1F2CE12F554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4F-46CF-A001-1F2CE12F554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09-4C0F-BA31-311660617E5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09-4C0F-BA31-311660617E5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17-482F-A045-04260A1A8DE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17-482F-A045-04260A1A8DE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B9-41C2-BC8F-0769C3FEF30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B9-41C2-BC8F-0769C3FEF30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B8-403F-881B-2C479C2ADF6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B8-403F-881B-2C479C2ADF6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991.87</c:v>
                </c:pt>
                <c:pt idx="1">
                  <c:v>144.84</c:v>
                </c:pt>
                <c:pt idx="2">
                  <c:v>20.11</c:v>
                </c:pt>
                <c:pt idx="3">
                  <c:v>39.799999999999997</c:v>
                </c:pt>
                <c:pt idx="4">
                  <c:v>16.739999999999998</c:v>
                </c:pt>
              </c:numCache>
            </c:numRef>
          </c:val>
          <c:extLst>
            <c:ext xmlns:c16="http://schemas.microsoft.com/office/drawing/2014/chart" uri="{C3380CC4-5D6E-409C-BE32-E72D297353CC}">
              <c16:uniqueId val="{00000000-A81B-4D70-8F03-A83352519D6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1604.64</c:v>
                </c:pt>
                <c:pt idx="1">
                  <c:v>1217.7</c:v>
                </c:pt>
                <c:pt idx="2">
                  <c:v>1048.23</c:v>
                </c:pt>
                <c:pt idx="3">
                  <c:v>1130.42</c:v>
                </c:pt>
                <c:pt idx="4">
                  <c:v>1245.0999999999999</c:v>
                </c:pt>
              </c:numCache>
            </c:numRef>
          </c:val>
          <c:smooth val="0"/>
          <c:extLst>
            <c:ext xmlns:c16="http://schemas.microsoft.com/office/drawing/2014/chart" uri="{C3380CC4-5D6E-409C-BE32-E72D297353CC}">
              <c16:uniqueId val="{00000001-A81B-4D70-8F03-A83352519D6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87.61</c:v>
                </c:pt>
                <c:pt idx="1">
                  <c:v>92.67</c:v>
                </c:pt>
                <c:pt idx="2">
                  <c:v>98.2</c:v>
                </c:pt>
                <c:pt idx="3">
                  <c:v>98.82</c:v>
                </c:pt>
                <c:pt idx="4">
                  <c:v>87.33</c:v>
                </c:pt>
              </c:numCache>
            </c:numRef>
          </c:val>
          <c:extLst>
            <c:ext xmlns:c16="http://schemas.microsoft.com/office/drawing/2014/chart" uri="{C3380CC4-5D6E-409C-BE32-E72D297353CC}">
              <c16:uniqueId val="{00000000-0F4F-4EF8-80F8-8EFBEEF7CD2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60.01</c:v>
                </c:pt>
                <c:pt idx="1">
                  <c:v>66.680000000000007</c:v>
                </c:pt>
                <c:pt idx="2">
                  <c:v>78.92</c:v>
                </c:pt>
                <c:pt idx="3">
                  <c:v>74.17</c:v>
                </c:pt>
                <c:pt idx="4">
                  <c:v>79.77</c:v>
                </c:pt>
              </c:numCache>
            </c:numRef>
          </c:val>
          <c:smooth val="0"/>
          <c:extLst>
            <c:ext xmlns:c16="http://schemas.microsoft.com/office/drawing/2014/chart" uri="{C3380CC4-5D6E-409C-BE32-E72D297353CC}">
              <c16:uniqueId val="{00000001-0F4F-4EF8-80F8-8EFBEEF7CD2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180.06</c:v>
                </c:pt>
                <c:pt idx="1">
                  <c:v>169.97</c:v>
                </c:pt>
                <c:pt idx="2">
                  <c:v>160.58000000000001</c:v>
                </c:pt>
                <c:pt idx="3">
                  <c:v>160.55000000000001</c:v>
                </c:pt>
                <c:pt idx="4">
                  <c:v>184.23</c:v>
                </c:pt>
              </c:numCache>
            </c:numRef>
          </c:val>
          <c:extLst>
            <c:ext xmlns:c16="http://schemas.microsoft.com/office/drawing/2014/chart" uri="{C3380CC4-5D6E-409C-BE32-E72D297353CC}">
              <c16:uniqueId val="{00000000-633B-42AE-9640-C651AB69F3F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277.67</c:v>
                </c:pt>
                <c:pt idx="1">
                  <c:v>260.11</c:v>
                </c:pt>
                <c:pt idx="2">
                  <c:v>220.31</c:v>
                </c:pt>
                <c:pt idx="3">
                  <c:v>230.95</c:v>
                </c:pt>
                <c:pt idx="4">
                  <c:v>214.56</c:v>
                </c:pt>
              </c:numCache>
            </c:numRef>
          </c:val>
          <c:smooth val="0"/>
          <c:extLst>
            <c:ext xmlns:c16="http://schemas.microsoft.com/office/drawing/2014/chart" uri="{C3380CC4-5D6E-409C-BE32-E72D297353CC}">
              <c16:uniqueId val="{00000001-633B-42AE-9640-C651AB69F3F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 zoomScaleNormal="100" workbookViewId="0">
      <selection activeCell="N1" sqref="A1:XFD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波佐見町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tr">
        <f>データ!$M$6</f>
        <v>非設置</v>
      </c>
      <c r="AE8" s="50"/>
      <c r="AF8" s="50"/>
      <c r="AG8" s="50"/>
      <c r="AH8" s="50"/>
      <c r="AI8" s="50"/>
      <c r="AJ8" s="50"/>
      <c r="AK8" s="3"/>
      <c r="AL8" s="51">
        <f>データ!S6</f>
        <v>14565</v>
      </c>
      <c r="AM8" s="51"/>
      <c r="AN8" s="51"/>
      <c r="AO8" s="51"/>
      <c r="AP8" s="51"/>
      <c r="AQ8" s="51"/>
      <c r="AR8" s="51"/>
      <c r="AS8" s="51"/>
      <c r="AT8" s="46">
        <f>データ!T6</f>
        <v>56</v>
      </c>
      <c r="AU8" s="46"/>
      <c r="AV8" s="46"/>
      <c r="AW8" s="46"/>
      <c r="AX8" s="46"/>
      <c r="AY8" s="46"/>
      <c r="AZ8" s="46"/>
      <c r="BA8" s="46"/>
      <c r="BB8" s="46">
        <f>データ!U6</f>
        <v>260.08999999999997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46.73</v>
      </c>
      <c r="Q10" s="46"/>
      <c r="R10" s="46"/>
      <c r="S10" s="46"/>
      <c r="T10" s="46"/>
      <c r="U10" s="46"/>
      <c r="V10" s="46"/>
      <c r="W10" s="46">
        <f>データ!Q6</f>
        <v>101.76</v>
      </c>
      <c r="X10" s="46"/>
      <c r="Y10" s="46"/>
      <c r="Z10" s="46"/>
      <c r="AA10" s="46"/>
      <c r="AB10" s="46"/>
      <c r="AC10" s="46"/>
      <c r="AD10" s="51">
        <f>データ!R6</f>
        <v>3080</v>
      </c>
      <c r="AE10" s="51"/>
      <c r="AF10" s="51"/>
      <c r="AG10" s="51"/>
      <c r="AH10" s="51"/>
      <c r="AI10" s="51"/>
      <c r="AJ10" s="51"/>
      <c r="AK10" s="2"/>
      <c r="AL10" s="51">
        <f>データ!V6</f>
        <v>6792</v>
      </c>
      <c r="AM10" s="51"/>
      <c r="AN10" s="51"/>
      <c r="AO10" s="51"/>
      <c r="AP10" s="51"/>
      <c r="AQ10" s="51"/>
      <c r="AR10" s="51"/>
      <c r="AS10" s="51"/>
      <c r="AT10" s="46">
        <f>データ!W6</f>
        <v>3.18</v>
      </c>
      <c r="AU10" s="46"/>
      <c r="AV10" s="46"/>
      <c r="AW10" s="46"/>
      <c r="AX10" s="46"/>
      <c r="AY10" s="46"/>
      <c r="AZ10" s="46"/>
      <c r="BA10" s="46"/>
      <c r="BB10" s="46">
        <f>データ!X6</f>
        <v>2135.85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【705.21】</v>
      </c>
      <c r="I86" s="26" t="str">
        <f>データ!CA6</f>
        <v>【98.96】</v>
      </c>
      <c r="J86" s="26" t="str">
        <f>データ!CL6</f>
        <v>【134.52】</v>
      </c>
      <c r="K86" s="26" t="str">
        <f>データ!CW6</f>
        <v>【59.57】</v>
      </c>
      <c r="L86" s="26" t="str">
        <f>データ!DH6</f>
        <v>【95.57】</v>
      </c>
      <c r="M86" s="26" t="s">
        <v>45</v>
      </c>
      <c r="N86" s="26" t="s">
        <v>45</v>
      </c>
      <c r="O86" s="26" t="str">
        <f>データ!EO6</f>
        <v>【0.30】</v>
      </c>
    </row>
  </sheetData>
  <sheetProtection algorithmName="SHA-512" hashValue="eYI45rxMrV7t4llYZgIE+pX6JJOvSw0/L//0436aVYEvDHZ+apFl6SebpISdOJlDiGFONJTV5/lHgruLhkn0dw==" saltValue="oLMo42WRKQBWciFCN9OIX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423238</v>
      </c>
      <c r="D6" s="33">
        <f t="shared" si="3"/>
        <v>47</v>
      </c>
      <c r="E6" s="33">
        <f t="shared" si="3"/>
        <v>17</v>
      </c>
      <c r="F6" s="33">
        <f t="shared" si="3"/>
        <v>1</v>
      </c>
      <c r="G6" s="33">
        <f t="shared" si="3"/>
        <v>0</v>
      </c>
      <c r="H6" s="33" t="str">
        <f t="shared" si="3"/>
        <v>長崎県　波佐見町</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46.73</v>
      </c>
      <c r="Q6" s="34">
        <f t="shared" si="3"/>
        <v>101.76</v>
      </c>
      <c r="R6" s="34">
        <f t="shared" si="3"/>
        <v>3080</v>
      </c>
      <c r="S6" s="34">
        <f t="shared" si="3"/>
        <v>14565</v>
      </c>
      <c r="T6" s="34">
        <f t="shared" si="3"/>
        <v>56</v>
      </c>
      <c r="U6" s="34">
        <f t="shared" si="3"/>
        <v>260.08999999999997</v>
      </c>
      <c r="V6" s="34">
        <f t="shared" si="3"/>
        <v>6792</v>
      </c>
      <c r="W6" s="34">
        <f t="shared" si="3"/>
        <v>3.18</v>
      </c>
      <c r="X6" s="34">
        <f t="shared" si="3"/>
        <v>2135.85</v>
      </c>
      <c r="Y6" s="35">
        <f>IF(Y7="",NA(),Y7)</f>
        <v>107.77</v>
      </c>
      <c r="Z6" s="35">
        <f t="shared" ref="Z6:AH6" si="4">IF(Z7="",NA(),Z7)</f>
        <v>106.99</v>
      </c>
      <c r="AA6" s="35">
        <f t="shared" si="4"/>
        <v>106.86</v>
      </c>
      <c r="AB6" s="35">
        <f t="shared" si="4"/>
        <v>106.73</v>
      </c>
      <c r="AC6" s="35">
        <f t="shared" si="4"/>
        <v>104.44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991.87</v>
      </c>
      <c r="BG6" s="35">
        <f t="shared" ref="BG6:BO6" si="7">IF(BG7="",NA(),BG7)</f>
        <v>144.84</v>
      </c>
      <c r="BH6" s="35">
        <f t="shared" si="7"/>
        <v>20.11</v>
      </c>
      <c r="BI6" s="35">
        <f t="shared" si="7"/>
        <v>39.799999999999997</v>
      </c>
      <c r="BJ6" s="35">
        <f t="shared" si="7"/>
        <v>16.739999999999998</v>
      </c>
      <c r="BK6" s="35">
        <f t="shared" si="7"/>
        <v>1604.64</v>
      </c>
      <c r="BL6" s="35">
        <f t="shared" si="7"/>
        <v>1217.7</v>
      </c>
      <c r="BM6" s="35">
        <f t="shared" si="7"/>
        <v>1048.23</v>
      </c>
      <c r="BN6" s="35">
        <f t="shared" si="7"/>
        <v>1130.42</v>
      </c>
      <c r="BO6" s="35">
        <f t="shared" si="7"/>
        <v>1245.0999999999999</v>
      </c>
      <c r="BP6" s="34" t="str">
        <f>IF(BP7="","",IF(BP7="-","【-】","【"&amp;SUBSTITUTE(TEXT(BP7,"#,##0.00"),"-","△")&amp;"】"))</f>
        <v>【705.21】</v>
      </c>
      <c r="BQ6" s="35">
        <f>IF(BQ7="",NA(),BQ7)</f>
        <v>87.61</v>
      </c>
      <c r="BR6" s="35">
        <f t="shared" ref="BR6:BZ6" si="8">IF(BR7="",NA(),BR7)</f>
        <v>92.67</v>
      </c>
      <c r="BS6" s="35">
        <f t="shared" si="8"/>
        <v>98.2</v>
      </c>
      <c r="BT6" s="35">
        <f t="shared" si="8"/>
        <v>98.82</v>
      </c>
      <c r="BU6" s="35">
        <f t="shared" si="8"/>
        <v>87.33</v>
      </c>
      <c r="BV6" s="35">
        <f t="shared" si="8"/>
        <v>60.01</v>
      </c>
      <c r="BW6" s="35">
        <f t="shared" si="8"/>
        <v>66.680000000000007</v>
      </c>
      <c r="BX6" s="35">
        <f t="shared" si="8"/>
        <v>78.92</v>
      </c>
      <c r="BY6" s="35">
        <f t="shared" si="8"/>
        <v>74.17</v>
      </c>
      <c r="BZ6" s="35">
        <f t="shared" si="8"/>
        <v>79.77</v>
      </c>
      <c r="CA6" s="34" t="str">
        <f>IF(CA7="","",IF(CA7="-","【-】","【"&amp;SUBSTITUTE(TEXT(CA7,"#,##0.00"),"-","△")&amp;"】"))</f>
        <v>【98.96】</v>
      </c>
      <c r="CB6" s="35">
        <f>IF(CB7="",NA(),CB7)</f>
        <v>180.06</v>
      </c>
      <c r="CC6" s="35">
        <f t="shared" ref="CC6:CK6" si="9">IF(CC7="",NA(),CC7)</f>
        <v>169.97</v>
      </c>
      <c r="CD6" s="35">
        <f t="shared" si="9"/>
        <v>160.58000000000001</v>
      </c>
      <c r="CE6" s="35">
        <f t="shared" si="9"/>
        <v>160.55000000000001</v>
      </c>
      <c r="CF6" s="35">
        <f t="shared" si="9"/>
        <v>184.23</v>
      </c>
      <c r="CG6" s="35">
        <f t="shared" si="9"/>
        <v>277.67</v>
      </c>
      <c r="CH6" s="35">
        <f t="shared" si="9"/>
        <v>260.11</v>
      </c>
      <c r="CI6" s="35">
        <f t="shared" si="9"/>
        <v>220.31</v>
      </c>
      <c r="CJ6" s="35">
        <f t="shared" si="9"/>
        <v>230.95</v>
      </c>
      <c r="CK6" s="35">
        <f t="shared" si="9"/>
        <v>214.56</v>
      </c>
      <c r="CL6" s="34" t="str">
        <f>IF(CL7="","",IF(CL7="-","【-】","【"&amp;SUBSTITUTE(TEXT(CL7,"#,##0.00"),"-","△")&amp;"】"))</f>
        <v>【134.52】</v>
      </c>
      <c r="CM6" s="35">
        <f>IF(CM7="",NA(),CM7)</f>
        <v>40.28</v>
      </c>
      <c r="CN6" s="35">
        <f t="shared" ref="CN6:CV6" si="10">IF(CN7="",NA(),CN7)</f>
        <v>41.38</v>
      </c>
      <c r="CO6" s="35">
        <f t="shared" si="10"/>
        <v>42.41</v>
      </c>
      <c r="CP6" s="35">
        <f t="shared" si="10"/>
        <v>43.34</v>
      </c>
      <c r="CQ6" s="35">
        <f t="shared" si="10"/>
        <v>45.41</v>
      </c>
      <c r="CR6" s="35">
        <f t="shared" si="10"/>
        <v>41.28</v>
      </c>
      <c r="CS6" s="35">
        <f t="shared" si="10"/>
        <v>41.45</v>
      </c>
      <c r="CT6" s="35">
        <f t="shared" si="10"/>
        <v>49.68</v>
      </c>
      <c r="CU6" s="35">
        <f t="shared" si="10"/>
        <v>49.27</v>
      </c>
      <c r="CV6" s="35">
        <f t="shared" si="10"/>
        <v>49.47</v>
      </c>
      <c r="CW6" s="34" t="str">
        <f>IF(CW7="","",IF(CW7="-","【-】","【"&amp;SUBSTITUTE(TEXT(CW7,"#,##0.00"),"-","△")&amp;"】"))</f>
        <v>【59.57】</v>
      </c>
      <c r="CX6" s="35">
        <f>IF(CX7="",NA(),CX7)</f>
        <v>84.94</v>
      </c>
      <c r="CY6" s="35">
        <f t="shared" ref="CY6:DG6" si="11">IF(CY7="",NA(),CY7)</f>
        <v>87.31</v>
      </c>
      <c r="CZ6" s="35">
        <f t="shared" si="11"/>
        <v>88.42</v>
      </c>
      <c r="DA6" s="35">
        <f t="shared" si="11"/>
        <v>90.68</v>
      </c>
      <c r="DB6" s="35">
        <f t="shared" si="11"/>
        <v>90.71</v>
      </c>
      <c r="DC6" s="35">
        <f t="shared" si="11"/>
        <v>61.3</v>
      </c>
      <c r="DD6" s="35">
        <f t="shared" si="11"/>
        <v>64.510000000000005</v>
      </c>
      <c r="DE6" s="35">
        <f t="shared" si="11"/>
        <v>83.35</v>
      </c>
      <c r="DF6" s="35">
        <f t="shared" si="11"/>
        <v>83.16</v>
      </c>
      <c r="DG6" s="35">
        <f t="shared" si="11"/>
        <v>82.06</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0.19</v>
      </c>
      <c r="EK6" s="35">
        <f t="shared" si="14"/>
        <v>7.0000000000000007E-2</v>
      </c>
      <c r="EL6" s="35">
        <f t="shared" si="14"/>
        <v>0.12</v>
      </c>
      <c r="EM6" s="35">
        <f t="shared" si="14"/>
        <v>0.1</v>
      </c>
      <c r="EN6" s="35">
        <f t="shared" si="14"/>
        <v>0.32</v>
      </c>
      <c r="EO6" s="34" t="str">
        <f>IF(EO7="","",IF(EO7="-","【-】","【"&amp;SUBSTITUTE(TEXT(EO7,"#,##0.00"),"-","△")&amp;"】"))</f>
        <v>【0.30】</v>
      </c>
    </row>
    <row r="7" spans="1:145" s="36" customFormat="1" x14ac:dyDescent="0.15">
      <c r="A7" s="28"/>
      <c r="B7" s="37">
        <v>2020</v>
      </c>
      <c r="C7" s="37">
        <v>423238</v>
      </c>
      <c r="D7" s="37">
        <v>47</v>
      </c>
      <c r="E7" s="37">
        <v>17</v>
      </c>
      <c r="F7" s="37">
        <v>1</v>
      </c>
      <c r="G7" s="37">
        <v>0</v>
      </c>
      <c r="H7" s="37" t="s">
        <v>99</v>
      </c>
      <c r="I7" s="37" t="s">
        <v>100</v>
      </c>
      <c r="J7" s="37" t="s">
        <v>101</v>
      </c>
      <c r="K7" s="37" t="s">
        <v>102</v>
      </c>
      <c r="L7" s="37" t="s">
        <v>103</v>
      </c>
      <c r="M7" s="37" t="s">
        <v>104</v>
      </c>
      <c r="N7" s="38" t="s">
        <v>105</v>
      </c>
      <c r="O7" s="38" t="s">
        <v>106</v>
      </c>
      <c r="P7" s="38">
        <v>46.73</v>
      </c>
      <c r="Q7" s="38">
        <v>101.76</v>
      </c>
      <c r="R7" s="38">
        <v>3080</v>
      </c>
      <c r="S7" s="38">
        <v>14565</v>
      </c>
      <c r="T7" s="38">
        <v>56</v>
      </c>
      <c r="U7" s="38">
        <v>260.08999999999997</v>
      </c>
      <c r="V7" s="38">
        <v>6792</v>
      </c>
      <c r="W7" s="38">
        <v>3.18</v>
      </c>
      <c r="X7" s="38">
        <v>2135.85</v>
      </c>
      <c r="Y7" s="38">
        <v>107.77</v>
      </c>
      <c r="Z7" s="38">
        <v>106.99</v>
      </c>
      <c r="AA7" s="38">
        <v>106.86</v>
      </c>
      <c r="AB7" s="38">
        <v>106.73</v>
      </c>
      <c r="AC7" s="38">
        <v>104.44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991.87</v>
      </c>
      <c r="BG7" s="38">
        <v>144.84</v>
      </c>
      <c r="BH7" s="38">
        <v>20.11</v>
      </c>
      <c r="BI7" s="38">
        <v>39.799999999999997</v>
      </c>
      <c r="BJ7" s="38">
        <v>16.739999999999998</v>
      </c>
      <c r="BK7" s="38">
        <v>1604.64</v>
      </c>
      <c r="BL7" s="38">
        <v>1217.7</v>
      </c>
      <c r="BM7" s="38">
        <v>1048.23</v>
      </c>
      <c r="BN7" s="38">
        <v>1130.42</v>
      </c>
      <c r="BO7" s="38">
        <v>1245.0999999999999</v>
      </c>
      <c r="BP7" s="38">
        <v>705.21</v>
      </c>
      <c r="BQ7" s="38">
        <v>87.61</v>
      </c>
      <c r="BR7" s="38">
        <v>92.67</v>
      </c>
      <c r="BS7" s="38">
        <v>98.2</v>
      </c>
      <c r="BT7" s="38">
        <v>98.82</v>
      </c>
      <c r="BU7" s="38">
        <v>87.33</v>
      </c>
      <c r="BV7" s="38">
        <v>60.01</v>
      </c>
      <c r="BW7" s="38">
        <v>66.680000000000007</v>
      </c>
      <c r="BX7" s="38">
        <v>78.92</v>
      </c>
      <c r="BY7" s="38">
        <v>74.17</v>
      </c>
      <c r="BZ7" s="38">
        <v>79.77</v>
      </c>
      <c r="CA7" s="38">
        <v>98.96</v>
      </c>
      <c r="CB7" s="38">
        <v>180.06</v>
      </c>
      <c r="CC7" s="38">
        <v>169.97</v>
      </c>
      <c r="CD7" s="38">
        <v>160.58000000000001</v>
      </c>
      <c r="CE7" s="38">
        <v>160.55000000000001</v>
      </c>
      <c r="CF7" s="38">
        <v>184.23</v>
      </c>
      <c r="CG7" s="38">
        <v>277.67</v>
      </c>
      <c r="CH7" s="38">
        <v>260.11</v>
      </c>
      <c r="CI7" s="38">
        <v>220.31</v>
      </c>
      <c r="CJ7" s="38">
        <v>230.95</v>
      </c>
      <c r="CK7" s="38">
        <v>214.56</v>
      </c>
      <c r="CL7" s="38">
        <v>134.52000000000001</v>
      </c>
      <c r="CM7" s="38">
        <v>40.28</v>
      </c>
      <c r="CN7" s="38">
        <v>41.38</v>
      </c>
      <c r="CO7" s="38">
        <v>42.41</v>
      </c>
      <c r="CP7" s="38">
        <v>43.34</v>
      </c>
      <c r="CQ7" s="38">
        <v>45.41</v>
      </c>
      <c r="CR7" s="38">
        <v>41.28</v>
      </c>
      <c r="CS7" s="38">
        <v>41.45</v>
      </c>
      <c r="CT7" s="38">
        <v>49.68</v>
      </c>
      <c r="CU7" s="38">
        <v>49.27</v>
      </c>
      <c r="CV7" s="38">
        <v>49.47</v>
      </c>
      <c r="CW7" s="38">
        <v>59.57</v>
      </c>
      <c r="CX7" s="38">
        <v>84.94</v>
      </c>
      <c r="CY7" s="38">
        <v>87.31</v>
      </c>
      <c r="CZ7" s="38">
        <v>88.42</v>
      </c>
      <c r="DA7" s="38">
        <v>90.68</v>
      </c>
      <c r="DB7" s="38">
        <v>90.71</v>
      </c>
      <c r="DC7" s="38">
        <v>61.3</v>
      </c>
      <c r="DD7" s="38">
        <v>64.510000000000005</v>
      </c>
      <c r="DE7" s="38">
        <v>83.35</v>
      </c>
      <c r="DF7" s="38">
        <v>83.16</v>
      </c>
      <c r="DG7" s="38">
        <v>82.06</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0.19</v>
      </c>
      <c r="EK7" s="38">
        <v>7.0000000000000007E-2</v>
      </c>
      <c r="EL7" s="38">
        <v>0.12</v>
      </c>
      <c r="EM7" s="38">
        <v>0.1</v>
      </c>
      <c r="EN7" s="38">
        <v>0.32</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桃子</cp:lastModifiedBy>
  <cp:lastPrinted>2022-01-27T04:32:55Z</cp:lastPrinted>
  <dcterms:created xsi:type="dcterms:W3CDTF">2021-12-03T07:47:04Z</dcterms:created>
  <dcterms:modified xsi:type="dcterms:W3CDTF">2022-02-14T02:02:46Z</dcterms:modified>
  <cp:category/>
</cp:coreProperties>
</file>