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Hn02-lfil01\共有フォルダ\水道課LG\03_下水道班\1 下水道\経営比較分析表\R2\"/>
    </mc:Choice>
  </mc:AlternateContent>
  <workbookProtection workbookAlgorithmName="SHA-512" workbookHashValue="O3YPk9/XjRR/RoL3cGXn/Qfe2TesPGq3DC8iuMYtIHbqwkot9SEhNFTnDTYs9F/Irsmw9dOGrWfc8KwCBw27nQ==" workbookSaltValue="Cuvnv3oWgFzzQYC8jXQ04Q==" workbookSpinCount="100000" lockStructure="1"/>
  <bookViews>
    <workbookView xWindow="0" yWindow="0" windowWidth="24000" windowHeight="95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P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<sst xmlns="http://schemas.openxmlformats.org/spreadsheetml/2006/main" count="236" uniqueCount="119">
  <si>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</si>
  <si>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</si>
  <si>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</si>
  <si>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</si>
  <si>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</si>
  <si>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</si>
  <si>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</si>
  <si>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</si>
  <si>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</si>
  <si>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</si>
  <si>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</si>
  <si>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</si>
  <si>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</si>
  <si>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</si>
  <si>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</si>
  <si>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</si>
  <si>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</si>
  <si>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</si>
  <si>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</si>
  <si>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</si>
  <si>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</si>
  <si>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</si>
  <si>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</si>
  <si>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</si>
  <si>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</si>
  <si>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</si>
  <si>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</si>
  <si>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</si>
  <si>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</si>
  <si>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</si>
  <si>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</si>
  <si>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</si>
  <si>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</si>
  <si>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</si>
  <si>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</si>
  <si>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</si>
  <si>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</si>
  <si>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</si>
  <si>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</si>
  <si>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</si>
  <si>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</si>
  <si>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</si>
  <si>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</si>
  <si>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</si>
  <si>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</si>
  <si>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</si>
  <si>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</si>
  <si>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</si>
  <si>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</si>
  <si>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</si>
  <si>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</si>
  <si>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</si>
  <si>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</si>
  <si>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</si>
  <si>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</si>
  <si>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</si>
  <si>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</si>
  <si>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</si>
  <si>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</si>
  <si>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</si>
  <si>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</si>
  <si>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</si>
  <si>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</si>
  <si>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</si>
  <si>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</si>
  <si>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</si>
  <si>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</si>
  <si>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</si>
  <si>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</si>
  <si>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</si>
  <si>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</si>
  <si>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</si>
  <si>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</si>
  <si>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</si>
  <si>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</si>
  <si>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</si>
  <si>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</si>
  <si>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</si>
  <si>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</si>
  <si>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</si>
  <si>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</si>
  <si>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</si>
  <si>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</si>
  <si>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</si>
  <si>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</si>
  <si>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</si>
  <si>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</si>
  <si>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</si>
  <si>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</si>
  <si>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</si>
  <si>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</si>
  <si>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</si>
  <si>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</si>
  <si>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</si>
  <si>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</si>
  <si>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</si>
  <si>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</si>
  <si>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</si>
  <si>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佐々町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</si>
  <si>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</si>
  <si>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</si>
  <si>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</si>
  <si>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</si>
  <si>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</si>
  <si>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</si>
  <si>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</si>
  <si>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</si>
  <si>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</si>
  <si>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</si>
  <si>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</si>
  <si>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</si>
  <si>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</si>
  <si>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</si>
  <si>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</si>
  <si>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</si>
  <si>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</si>
  <si>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9年、11年に供用開始しており、機械設備に老朽化が見られる。施設に係る改築更新費用は多額であり、このまま施設を更新するよりも公共下水道と統合したほうが経済的であることから、処理場を廃止し公共下水道との統合を令和3年度に行う予定である。</t>
    <rPh sb="106" eb="108">
      <t>レイワ</t>
    </rPh>
    <rPh sb="109" eb="111">
      <t>ネンド</t>
    </rPh>
    <phoneticPr fontId="4"/>
  </si>
  <si>
    <t>　汚水処理原価は平均より高く、経費回収率は低い水準での経営であり、今後も経営が安定する見込みは少ない。経営の継続を行うためにも、公共下水道との統合を令和3年度に行う予定であり、経営の安定化を図る。</t>
    <rPh sb="74" eb="76">
      <t>レイワ</t>
    </rPh>
    <rPh sb="77" eb="79">
      <t>ネンド</t>
    </rPh>
    <rPh sb="80" eb="81">
      <t>オコナ</t>
    </rPh>
    <rPh sb="82" eb="84">
      <t>ヨテイ</t>
    </rPh>
    <phoneticPr fontId="4"/>
  </si>
  <si>
    <t>　収益的収支比率は、収益の増加により改善をしているが、経費回収率は類似団体と比較し低く、汚水処理原価は高い数値であり、使用料収入で経費を賄えていない状態のため、一般会計からの繰入金に依存している。
　また、企業債残高対事業規模比率は、平成29年度、平成28年度は誤りのため、平成30年度以降の数値と大きく乖離している。
　今後老朽化する施設の改築費用を考えると、処理場を廃止し公共下水道へ統合を令和3年度に行う予定である。</t>
    <rPh sb="137" eb="139">
      <t>ヘイセイ</t>
    </rPh>
    <rPh sb="141" eb="143">
      <t>ネンド</t>
    </rPh>
    <rPh sb="143" eb="145">
      <t>イコウ</t>
    </rPh>
    <rPh sb="197" eb="199">
      <t>レイワ</t>
    </rPh>
    <rPh sb="200" eb="202">
      <t>ネンド</t>
    </rPh>
    <rPh sb="203" eb="204">
      <t>オコナ</t>
    </rPh>
    <rPh sb="205" eb="207">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</si>
</sst>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C4-40C3-9EB5-02F4FA1DD12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E9C4-40C3-9EB5-02F4FA1DD12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40.369999999999997</c:v>
                </c:pt>
                <c:pt idx="1">
                  <c:v>37.61</c:v>
                </c:pt>
                <c:pt idx="2">
                  <c:v>40.369999999999997</c:v>
                </c:pt>
                <c:pt idx="3">
                  <c:v>39.450000000000003</c:v>
                </c:pt>
                <c:pt idx="4">
                  <c:v>40.369999999999997</c:v>
                </c:pt>
              </c:numCache>
            </c:numRef>
          </c:val>
          <c:extLst>
            <c:ext xmlns:c16="http://schemas.microsoft.com/office/drawing/2014/chart" uri="{C3380CC4-5D6E-409C-BE32-E72D297353CC}">
              <c16:uniqueId val="{00000000-6F26-4EA5-9792-D8087BB9A85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6F26-4EA5-9792-D8087BB9A85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81.33</c:v>
                </c:pt>
                <c:pt idx="1">
                  <c:v>82.55</c:v>
                </c:pt>
                <c:pt idx="2">
                  <c:v>83.01</c:v>
                </c:pt>
                <c:pt idx="3">
                  <c:v>80.81</c:v>
                </c:pt>
                <c:pt idx="4">
                  <c:v>81.680000000000007</c:v>
                </c:pt>
              </c:numCache>
            </c:numRef>
          </c:val>
          <c:extLst>
            <c:ext xmlns:c16="http://schemas.microsoft.com/office/drawing/2014/chart" uri="{C3380CC4-5D6E-409C-BE32-E72D297353CC}">
              <c16:uniqueId val="{00000000-19F8-411F-91F2-1EB9769FC68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19F8-411F-91F2-1EB9769FC68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103.63</c:v>
                </c:pt>
                <c:pt idx="1">
                  <c:v>94.57</c:v>
                </c:pt>
                <c:pt idx="2">
                  <c:v>132.57</c:v>
                </c:pt>
                <c:pt idx="3">
                  <c:v>98.46</c:v>
                </c:pt>
                <c:pt idx="4">
                  <c:v>80.599999999999994</c:v>
                </c:pt>
              </c:numCache>
            </c:numRef>
          </c:val>
          <c:extLst>
            <c:ext xmlns:c16="http://schemas.microsoft.com/office/drawing/2014/chart" uri="{C3380CC4-5D6E-409C-BE32-E72D297353CC}">
              <c16:uniqueId val="{00000000-512D-4B29-B50F-44996C6EC94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2D-4B29-B50F-44996C6EC94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07-4131-A36E-FD93EDA840C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07-4131-A36E-FD93EDA840C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04-4573-9990-B2C8676AA43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04-4573-9990-B2C8676AA43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D9-498B-8750-1FC7961D33C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D9-498B-8750-1FC7961D33C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54-4609-939E-795B5742796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54-4609-939E-795B5742796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5996.76</c:v>
                </c:pt>
                <c:pt idx="1">
                  <c:v>5456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5A3-4AFD-9E7B-66318B3B1E9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C5A3-4AFD-9E7B-66318B3B1E9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18.25</c:v>
                </c:pt>
                <c:pt idx="1">
                  <c:v>34.86</c:v>
                </c:pt>
                <c:pt idx="2">
                  <c:v>33.299999999999997</c:v>
                </c:pt>
                <c:pt idx="3">
                  <c:v>37.68</c:v>
                </c:pt>
                <c:pt idx="4">
                  <c:v>33.31</c:v>
                </c:pt>
              </c:numCache>
            </c:numRef>
          </c:val>
          <c:extLst>
            <c:ext xmlns:c16="http://schemas.microsoft.com/office/drawing/2014/chart" uri="{C3380CC4-5D6E-409C-BE32-E72D297353CC}">
              <c16:uniqueId val="{00000000-8F39-4F01-B4D8-0D05869E3C5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8F39-4F01-B4D8-0D05869E3C5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896.28</c:v>
                </c:pt>
                <c:pt idx="1">
                  <c:v>471.54</c:v>
                </c:pt>
                <c:pt idx="2">
                  <c:v>496.09</c:v>
                </c:pt>
                <c:pt idx="3">
                  <c:v>448.1</c:v>
                </c:pt>
                <c:pt idx="4">
                  <c:v>509.72</c:v>
                </c:pt>
              </c:numCache>
            </c:numRef>
          </c:val>
          <c:extLst>
            <c:ext xmlns:c16="http://schemas.microsoft.com/office/drawing/2014/chart" uri="{C3380CC4-5D6E-409C-BE32-E72D297353CC}">
              <c16:uniqueId val="{00000000-229C-4B24-B3AE-01B5DE9192E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229C-4B24-B3AE-01B5DE9192E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Q55" zoomScaleNormal="100" workbookViewId="0">
      <selection activeCell="BL45" sqref="BL45:BZ46"/>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佐々町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14100</v>
      </c>
      <c r="AM8" s="69"/>
      <c r="AN8" s="69"/>
      <c r="AO8" s="69"/>
      <c r="AP8" s="69"/>
      <c r="AQ8" s="69"/>
      <c r="AR8" s="69"/>
      <c r="AS8" s="69"/>
      <c r="AT8" s="68">
        <f>データ!T6</f>
        <v>32.26</v>
      </c>
      <c r="AU8" s="68"/>
      <c r="AV8" s="68"/>
      <c r="AW8" s="68"/>
      <c r="AX8" s="68"/>
      <c r="AY8" s="68"/>
      <c r="AZ8" s="68"/>
      <c r="BA8" s="68"/>
      <c r="BB8" s="68">
        <f>データ!U6</f>
        <v>437.07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1.36</v>
      </c>
      <c r="Q10" s="68"/>
      <c r="R10" s="68"/>
      <c r="S10" s="68"/>
      <c r="T10" s="68"/>
      <c r="U10" s="68"/>
      <c r="V10" s="68"/>
      <c r="W10" s="68">
        <f>データ!Q6</f>
        <v>87.58</v>
      </c>
      <c r="X10" s="68"/>
      <c r="Y10" s="68"/>
      <c r="Z10" s="68"/>
      <c r="AA10" s="68"/>
      <c r="AB10" s="68"/>
      <c r="AC10" s="68"/>
      <c r="AD10" s="69">
        <f>データ!R6</f>
        <v>3190</v>
      </c>
      <c r="AE10" s="69"/>
      <c r="AF10" s="69"/>
      <c r="AG10" s="69"/>
      <c r="AH10" s="69"/>
      <c r="AI10" s="69"/>
      <c r="AJ10" s="69"/>
      <c r="AK10" s="2"/>
      <c r="AL10" s="69">
        <f>データ!V6</f>
        <v>191</v>
      </c>
      <c r="AM10" s="69"/>
      <c r="AN10" s="69"/>
      <c r="AO10" s="69"/>
      <c r="AP10" s="69"/>
      <c r="AQ10" s="69"/>
      <c r="AR10" s="69"/>
      <c r="AS10" s="69"/>
      <c r="AT10" s="68">
        <f>データ!W6</f>
        <v>0.15</v>
      </c>
      <c r="AU10" s="68"/>
      <c r="AV10" s="68"/>
      <c r="AW10" s="68"/>
      <c r="AX10" s="68"/>
      <c r="AY10" s="68"/>
      <c r="AZ10" s="68"/>
      <c r="BA10" s="68"/>
      <c r="BB10" s="68">
        <f>データ!X6</f>
        <v>1273.33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mI9UXlLn6753VIM5n6+jLDdnS5u02QSnZBYgWGNiidz8hKp7cuTDNevdPOpF8Z5xTBghE6ac2Nr1XFZySekE6w==" saltValue="PSqO3fl9k7tdiuSmPumDn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5546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423912</v>
      </c>
      <c r="D6" s="33">
        <f t="shared" si="3"/>
        <v>47</v>
      </c>
      <c r="E6" s="33">
        <f t="shared" si="3"/>
        <v>17</v>
      </c>
      <c r="F6" s="33">
        <f t="shared" si="3"/>
        <v>5</v>
      </c>
      <c r="G6" s="33">
        <f t="shared" si="3"/>
        <v>0</v>
      </c>
      <c r="H6" s="33" t="str">
        <f t="shared" si="3"/>
        <v>長崎県　佐々町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1.36</v>
      </c>
      <c r="Q6" s="34">
        <f t="shared" si="3"/>
        <v>87.58</v>
      </c>
      <c r="R6" s="34">
        <f t="shared" si="3"/>
        <v>3190</v>
      </c>
      <c r="S6" s="34">
        <f t="shared" si="3"/>
        <v>14100</v>
      </c>
      <c r="T6" s="34">
        <f t="shared" si="3"/>
        <v>32.26</v>
      </c>
      <c r="U6" s="34">
        <f t="shared" si="3"/>
        <v>437.07</v>
      </c>
      <c r="V6" s="34">
        <f t="shared" si="3"/>
        <v>191</v>
      </c>
      <c r="W6" s="34">
        <f t="shared" si="3"/>
        <v>0.15</v>
      </c>
      <c r="X6" s="34">
        <f t="shared" si="3"/>
        <v>1273.33</v>
      </c>
      <c r="Y6" s="35">
        <f>IF(Y7="",NA(),Y7)</f>
        <v>103.63</v>
      </c>
      <c r="Z6" s="35">
        <f t="shared" ref="Z6:AH6" si="4">IF(Z7="",NA(),Z7)</f>
        <v>94.57</v>
      </c>
      <c r="AA6" s="35">
        <f t="shared" si="4"/>
        <v>132.57</v>
      </c>
      <c r="AB6" s="35">
        <f t="shared" si="4"/>
        <v>98.46</v>
      </c>
      <c r="AC6" s="35">
        <f t="shared" si="4"/>
        <v>80.599999999999994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5996.76</v>
      </c>
      <c r="BG6" s="35">
        <f t="shared" ref="BG6:BO6" si="7">IF(BG7="",NA(),BG7)</f>
        <v>5456</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18.25</v>
      </c>
      <c r="BR6" s="35">
        <f t="shared" ref="BR6:BZ6" si="8">IF(BR7="",NA(),BR7)</f>
        <v>34.86</v>
      </c>
      <c r="BS6" s="35">
        <f t="shared" si="8"/>
        <v>33.299999999999997</v>
      </c>
      <c r="BT6" s="35">
        <f t="shared" si="8"/>
        <v>37.68</v>
      </c>
      <c r="BU6" s="35">
        <f t="shared" si="8"/>
        <v>33.31</v>
      </c>
      <c r="BV6" s="35">
        <f t="shared" si="8"/>
        <v>55.32</v>
      </c>
      <c r="BW6" s="35">
        <f t="shared" si="8"/>
        <v>59.8</v>
      </c>
      <c r="BX6" s="35">
        <f t="shared" si="8"/>
        <v>57.77</v>
      </c>
      <c r="BY6" s="35">
        <f t="shared" si="8"/>
        <v>57.31</v>
      </c>
      <c r="BZ6" s="35">
        <f t="shared" si="8"/>
        <v>57.08</v>
      </c>
      <c r="CA6" s="34" t="str">
        <f>IF(CA7="","",IF(CA7="-","【-】","【"&amp;SUBSTITUTE(TEXT(CA7,"#,##0.00"),"-","△")&amp;"】"))</f>
        <v>【60.94】</v>
      </c>
      <c r="CB6" s="35">
        <f>IF(CB7="",NA(),CB7)</f>
        <v>896.28</v>
      </c>
      <c r="CC6" s="35">
        <f t="shared" ref="CC6:CK6" si="9">IF(CC7="",NA(),CC7)</f>
        <v>471.54</v>
      </c>
      <c r="CD6" s="35">
        <f t="shared" si="9"/>
        <v>496.09</v>
      </c>
      <c r="CE6" s="35">
        <f t="shared" si="9"/>
        <v>448.1</v>
      </c>
      <c r="CF6" s="35">
        <f t="shared" si="9"/>
        <v>509.72</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40.369999999999997</v>
      </c>
      <c r="CN6" s="35">
        <f t="shared" ref="CN6:CV6" si="10">IF(CN7="",NA(),CN7)</f>
        <v>37.61</v>
      </c>
      <c r="CO6" s="35">
        <f t="shared" si="10"/>
        <v>40.369999999999997</v>
      </c>
      <c r="CP6" s="35">
        <f t="shared" si="10"/>
        <v>39.450000000000003</v>
      </c>
      <c r="CQ6" s="35">
        <f t="shared" si="10"/>
        <v>40.369999999999997</v>
      </c>
      <c r="CR6" s="35">
        <f t="shared" si="10"/>
        <v>60.65</v>
      </c>
      <c r="CS6" s="35">
        <f t="shared" si="10"/>
        <v>51.75</v>
      </c>
      <c r="CT6" s="35">
        <f t="shared" si="10"/>
        <v>50.68</v>
      </c>
      <c r="CU6" s="35">
        <f t="shared" si="10"/>
        <v>50.14</v>
      </c>
      <c r="CV6" s="35">
        <f t="shared" si="10"/>
        <v>54.83</v>
      </c>
      <c r="CW6" s="34" t="str">
        <f>IF(CW7="","",IF(CW7="-","【-】","【"&amp;SUBSTITUTE(TEXT(CW7,"#,##0.00"),"-","△")&amp;"】"))</f>
        <v>【54.84】</v>
      </c>
      <c r="CX6" s="35">
        <f>IF(CX7="",NA(),CX7)</f>
        <v>81.33</v>
      </c>
      <c r="CY6" s="35">
        <f t="shared" ref="CY6:DG6" si="11">IF(CY7="",NA(),CY7)</f>
        <v>82.55</v>
      </c>
      <c r="CZ6" s="35">
        <f t="shared" si="11"/>
        <v>83.01</v>
      </c>
      <c r="DA6" s="35">
        <f t="shared" si="11"/>
        <v>80.81</v>
      </c>
      <c r="DB6" s="35">
        <f t="shared" si="11"/>
        <v>81.680000000000007</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423912</v>
      </c>
      <c r="D7" s="37">
        <v>47</v>
      </c>
      <c r="E7" s="37">
        <v>17</v>
      </c>
      <c r="F7" s="37">
        <v>5</v>
      </c>
      <c r="G7" s="37">
        <v>0</v>
      </c>
      <c r="H7" s="37" t="s">
        <v>98</v>
      </c>
      <c r="I7" s="37" t="s">
        <v>99</v>
      </c>
      <c r="J7" s="37" t="s">
        <v>100</v>
      </c>
      <c r="K7" s="37" t="s">
        <v>101</v>
      </c>
      <c r="L7" s="37" t="s">
        <v>102</v>
      </c>
      <c r="M7" s="37" t="s">
        <v>103</v>
      </c>
      <c r="N7" s="38" t="s">
        <v>104</v>
      </c>
      <c r="O7" s="38" t="s">
        <v>105</v>
      </c>
      <c r="P7" s="38">
        <v>1.36</v>
      </c>
      <c r="Q7" s="38">
        <v>87.58</v>
      </c>
      <c r="R7" s="38">
        <v>3190</v>
      </c>
      <c r="S7" s="38">
        <v>14100</v>
      </c>
      <c r="T7" s="38">
        <v>32.26</v>
      </c>
      <c r="U7" s="38">
        <v>437.07</v>
      </c>
      <c r="V7" s="38">
        <v>191</v>
      </c>
      <c r="W7" s="38">
        <v>0.15</v>
      </c>
      <c r="X7" s="38">
        <v>1273.33</v>
      </c>
      <c r="Y7" s="38">
        <v>103.63</v>
      </c>
      <c r="Z7" s="38">
        <v>94.57</v>
      </c>
      <c r="AA7" s="38">
        <v>132.57</v>
      </c>
      <c r="AB7" s="38">
        <v>98.46</v>
      </c>
      <c r="AC7" s="38">
        <v>80.599999999999994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5996.76</v>
      </c>
      <c r="BG7" s="38">
        <v>5456</v>
      </c>
      <c r="BH7" s="38">
        <v>0</v>
      </c>
      <c r="BI7" s="38">
        <v>0</v>
      </c>
      <c r="BJ7" s="38">
        <v>0</v>
      </c>
      <c r="BK7" s="38">
        <v>974.93</v>
      </c>
      <c r="BL7" s="38">
        <v>855.8</v>
      </c>
      <c r="BM7" s="38">
        <v>789.46</v>
      </c>
      <c r="BN7" s="38">
        <v>826.83</v>
      </c>
      <c r="BO7" s="38">
        <v>867.83</v>
      </c>
      <c r="BP7" s="38">
        <v>832.52</v>
      </c>
      <c r="BQ7" s="38">
        <v>18.25</v>
      </c>
      <c r="BR7" s="38">
        <v>34.86</v>
      </c>
      <c r="BS7" s="38">
        <v>33.299999999999997</v>
      </c>
      <c r="BT7" s="38">
        <v>37.68</v>
      </c>
      <c r="BU7" s="38">
        <v>33.31</v>
      </c>
      <c r="BV7" s="38">
        <v>55.32</v>
      </c>
      <c r="BW7" s="38">
        <v>59.8</v>
      </c>
      <c r="BX7" s="38">
        <v>57.77</v>
      </c>
      <c r="BY7" s="38">
        <v>57.31</v>
      </c>
      <c r="BZ7" s="38">
        <v>57.08</v>
      </c>
      <c r="CA7" s="38">
        <v>60.94</v>
      </c>
      <c r="CB7" s="38">
        <v>896.28</v>
      </c>
      <c r="CC7" s="38">
        <v>471.54</v>
      </c>
      <c r="CD7" s="38">
        <v>496.09</v>
      </c>
      <c r="CE7" s="38">
        <v>448.1</v>
      </c>
      <c r="CF7" s="38">
        <v>509.72</v>
      </c>
      <c r="CG7" s="38">
        <v>283.17</v>
      </c>
      <c r="CH7" s="38">
        <v>263.76</v>
      </c>
      <c r="CI7" s="38">
        <v>274.35000000000002</v>
      </c>
      <c r="CJ7" s="38">
        <v>273.52</v>
      </c>
      <c r="CK7" s="38">
        <v>274.99</v>
      </c>
      <c r="CL7" s="38">
        <v>253.04</v>
      </c>
      <c r="CM7" s="38">
        <v>40.369999999999997</v>
      </c>
      <c r="CN7" s="38">
        <v>37.61</v>
      </c>
      <c r="CO7" s="38">
        <v>40.369999999999997</v>
      </c>
      <c r="CP7" s="38">
        <v>39.450000000000003</v>
      </c>
      <c r="CQ7" s="38">
        <v>40.369999999999997</v>
      </c>
      <c r="CR7" s="38">
        <v>60.65</v>
      </c>
      <c r="CS7" s="38">
        <v>51.75</v>
      </c>
      <c r="CT7" s="38">
        <v>50.68</v>
      </c>
      <c r="CU7" s="38">
        <v>50.14</v>
      </c>
      <c r="CV7" s="38">
        <v>54.83</v>
      </c>
      <c r="CW7" s="38">
        <v>54.84</v>
      </c>
      <c r="CX7" s="38">
        <v>81.33</v>
      </c>
      <c r="CY7" s="38">
        <v>82.55</v>
      </c>
      <c r="CZ7" s="38">
        <v>83.01</v>
      </c>
      <c r="DA7" s="38">
        <v>80.81</v>
      </c>
      <c r="DB7" s="38">
        <v>81.680000000000007</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yosifukuta</cp:lastModifiedBy>
  <cp:lastPrinted>2022-01-21T00:18:04Z</cp:lastPrinted>
  <dcterms:created xsi:type="dcterms:W3CDTF">2021-12-03T08:02:56Z</dcterms:created>
  <dcterms:modified xsi:type="dcterms:W3CDTF">2022-01-21T00:18:06Z</dcterms:modified>
  <cp:category/>
</cp:coreProperties>
</file>