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RC1160\Desktop\経営比較分析表の分析等について（依頼）\R4_05_市町→県\21 新上五島町★\"/>
    </mc:Choice>
  </mc:AlternateContent>
  <xr:revisionPtr revIDLastSave="0" documentId="13_ncr:1_{315150B6-8CCD-4B05-951D-65DD94A5E2AB}" xr6:coauthVersionLast="47" xr6:coauthVersionMax="47" xr10:uidLastSave="{00000000-0000-0000-0000-000000000000}"/>
  <workbookProtection workbookAlgorithmName="SHA-512" workbookHashValue="xDAu6nntxs56tdK1ZCCtEGduM1TO0rovVLi2iycFitoZGvLgYoosky1c24P0shw2egBbBZ8AIHTjPZ0ARwbzbA==" workbookSaltValue="snWnsclWfi6utIdBsR6dqA=="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F85" i="4"/>
  <c r="BB10" i="4"/>
  <c r="AT10" i="4"/>
  <c r="AL10" i="4"/>
  <c r="I10" i="4"/>
  <c r="B10" i="4"/>
  <c r="BB8" i="4"/>
  <c r="AT8" i="4"/>
  <c r="AL8" i="4"/>
  <c r="AD8" i="4"/>
  <c r="W8"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<sst xmlns="http://schemas.openxmlformats.org/spreadsheetml/2006/main" count="228" uniqueCount="116">
  <si>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</si>
  <si>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</si>
  <si>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</si>
  <si>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</si>
  <si>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</si>
  <si>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</si>
  <si>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</si>
  <si>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</si>
  <si>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</si>
  <si>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</si>
  <si>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</si>
  <si>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</si>
  <si>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</si>
  <si>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</si>
  <si>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</si>
  <si>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</si>
  <si>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</si>
  <si>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</si>
  <si>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</si>
  <si>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</si>
  <si>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</si>
  <si>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</si>
  <si>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</si>
  <si>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</si>
  <si>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</si>
  <si>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</si>
  <si>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</si>
  <si>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</si>
  <si>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</si>
  <si>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</si>
  <si>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</si>
  <si>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</si>
  <si>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</si>
  <si>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</si>
  <si>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</si>
  <si>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</si>
  <si>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</si>
  <si>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</si>
  <si>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</si>
  <si>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</si>
  <si>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</si>
  <si>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</si>
  <si>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</si>
  <si>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</si>
  <si>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</si>
  <si>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</si>
  <si>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</si>
  <si>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</si>
  <si>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</si>
  <si>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</si>
  <si>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</si>
  <si>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</si>
  <si>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</si>
  <si>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</si>
  <si>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</si>
  <si>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</si>
  <si>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</si>
  <si>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</si>
  <si>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</si>
  <si>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</si>
  <si>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</si>
  <si>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</si>
  <si>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</si>
  <si>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</si>
  <si>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</si>
  <si>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</si>
  <si>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</si>
  <si>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</si>
  <si>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</si>
  <si>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</si>
  <si>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</si>
  <si>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</si>
  <si>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</si>
  <si>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</si>
  <si>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</si>
  <si>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</si>
  <si>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</si>
  <si>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</si>
  <si>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</si>
  <si>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</si>
  <si>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</si>
  <si>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</si>
  <si>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</si>
  <si>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</si>
  <si>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</si>
  <si>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</si>
  <si>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</si>
  <si>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</si>
  <si>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</si>
  <si>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</si>
  <si>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</si>
  <si>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</si>
  <si>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</si>
  <si>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新上五島町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</si>
  <si>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</si>
  <si>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</si>
  <si>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</si>
  <si>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</si>
  <si>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</si>
  <si>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</si>
  <si>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</si>
  <si>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</si>
  <si>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</si>
  <si>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</si>
  <si>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</si>
  <si>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</si>
  <si>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</si>
  <si>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</si>
  <si>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</si>
  <si>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</si>
  <si>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</si>
  <si>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</si>
  <si>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</si>
  <si>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平成29年度において、簡易水道会計から上水道会計へ移行し、公営企業会計が適用されたため、独立採算制を原則とした更なる経営改善が求められる。
　水道事業の経営改善に向けては、効率的かつ効果的な滞納及び未収金対策を講じ、積極的な確保を図るとともに、漏水調査に基づく有収率の向上を図りつつ、維持管理の見直しによるコスト削減に努め、料金回収率の向上を目指す。また、建設改良事業においては、事業の必要性、優先順位、将来の財政負担等を充分に検討し、人口減少と共に給水量が減少していくことを踏まえた施設のダウンサイジングや集約化を図るなど、中長期を見据えた計画的かつ効率的な更新整備を行なうとともに、工事コストの縮減に努める。</t>
    <rPh sb="219" eb="221">
      <t>ジンコウ</t>
    </rPh>
    <rPh sb="221" eb="223">
      <t>ゲンショウ</t>
    </rPh>
    <rPh sb="224" eb="225">
      <t>トモ</t>
    </rPh>
    <rPh sb="226" eb="228">
      <t>キュウスイ</t>
    </rPh>
    <rPh sb="228" eb="229">
      <t>リョウ</t>
    </rPh>
    <rPh sb="230" eb="232">
      <t>ゲンショウ</t>
    </rPh>
    <rPh sb="239" eb="240">
      <t>フ</t>
    </rPh>
    <rPh sb="243" eb="245">
      <t>シセツ</t>
    </rPh>
    <rPh sb="255" eb="257">
      <t>シュウヤク</t>
    </rPh>
    <rPh sb="257" eb="258">
      <t>カ</t>
    </rPh>
    <rPh sb="259" eb="260">
      <t>ハカ</t>
    </rPh>
    <phoneticPr fontId="4"/>
  </si>
  <si>
    <t>①経常収支比率⑤料金回収率…指数は100％を下回っていたが、R2.9.1の料金改定により、R3年度よりいずれも100％を上まっている。しかしながら人口減に伴う給水収益の減少は避けられず、地形的な理由により多くの施設を有していることから、維持管理経費及び減価償却費が多額であるため、その削減に向けた取組みが喫緊の課題である。
②累積欠損金比率…元利償還金に対する繰入金の会計方針を変更し収益化することで、R2年度より累積欠損金は解消している。
③流動比率④企業債残高対給水収益比率…地形的な理由で多くの施設を有するため、更新経費の財源となる企業債残高が多額となっており、指数は平均値より大きく乖離している。資産の更新時期及び頻度の見直しや投資経費の抑制など、長期的な視点で建設投資を効率化する必要がある。
⑥給水原価…地理的不利な条件により類似団体よりも費用が高く、人口減少に伴う年間総有収水量の減少は避けられないため指標は年々増加傾向となる。健全経営のためには、更なる投資の効率化や維持管理費用の削減といった経営改善が必須である。
⑦施設利用率…小規模集落が島内各地に点在しているため、一部施設を除き、需要密度が低く、給水区域も広いことから、施設利用率は50％前後と低く、人口減少に伴い更に減少傾向である。
⑧有収率…地形的条件並びに管路延長が長いため更新が追いつかず75％前後と低い傾向にある。</t>
    <rPh sb="142" eb="144">
      <t>サクゲン</t>
    </rPh>
    <rPh sb="152" eb="154">
      <t>キッキン</t>
    </rPh>
    <rPh sb="155" eb="157">
      <t>カダイ</t>
    </rPh>
    <rPh sb="171" eb="173">
      <t>ガンリ</t>
    </rPh>
    <rPh sb="173" eb="176">
      <t>ショウカンキン</t>
    </rPh>
    <rPh sb="177" eb="178">
      <t>タイ</t>
    </rPh>
    <rPh sb="180" eb="182">
      <t>クリイレ</t>
    </rPh>
    <rPh sb="182" eb="183">
      <t>キン</t>
    </rPh>
    <rPh sb="184" eb="186">
      <t>カイケイ</t>
    </rPh>
    <rPh sb="186" eb="188">
      <t>ホウシン</t>
    </rPh>
    <rPh sb="189" eb="191">
      <t>ヘンコウ</t>
    </rPh>
    <rPh sb="192" eb="195">
      <t>シュウエキカ</t>
    </rPh>
    <rPh sb="203" eb="205">
      <t>ネンド</t>
    </rPh>
    <rPh sb="213" eb="215">
      <t>カイショウ</t>
    </rPh>
    <rPh sb="247" eb="248">
      <t>オオ</t>
    </rPh>
    <rPh sb="250" eb="252">
      <t>シセツ</t>
    </rPh>
    <rPh sb="284" eb="286">
      <t>シスウ</t>
    </rPh>
    <rPh sb="287" eb="290">
      <t>ヘイキンチ</t>
    </rPh>
    <rPh sb="292" eb="293">
      <t>オオ</t>
    </rPh>
    <rPh sb="295" eb="297">
      <t>カイリ</t>
    </rPh>
    <rPh sb="376" eb="378">
      <t>ヒヨウ</t>
    </rPh>
    <rPh sb="382" eb="384">
      <t>ジンコウ</t>
    </rPh>
    <rPh sb="384" eb="386">
      <t>ゲンショウ</t>
    </rPh>
    <rPh sb="387" eb="388">
      <t>トモナ</t>
    </rPh>
    <rPh sb="400" eb="401">
      <t>サ</t>
    </rPh>
    <rPh sb="408" eb="410">
      <t>シヒョウ</t>
    </rPh>
    <rPh sb="533" eb="534">
      <t>ヒク</t>
    </rPh>
    <rPh sb="536" eb="538">
      <t>ジンコウ</t>
    </rPh>
    <rPh sb="538" eb="540">
      <t>ゲンショウ</t>
    </rPh>
    <rPh sb="541" eb="542">
      <t>トモナ</t>
    </rPh>
    <rPh sb="543" eb="544">
      <t>サラ</t>
    </rPh>
    <rPh sb="545" eb="547">
      <t>ゲンショウ</t>
    </rPh>
    <rPh sb="547" eb="549">
      <t>ケイコウ</t>
    </rPh>
    <rPh sb="569" eb="571">
      <t>エンチョウ</t>
    </rPh>
    <rPh sb="572" eb="573">
      <t>ナガ</t>
    </rPh>
    <rPh sb="576" eb="578">
      <t>コウシン</t>
    </rPh>
    <rPh sb="579" eb="580">
      <t>オ</t>
    </rPh>
    <phoneticPr fontId="4"/>
  </si>
  <si>
    <t>　本町は、離島という地理的条件に加え、集落が点在している。このため、給水区域が広く、必然的に管路延長も長くなっている。有形固定資産減価償却率については、平成29年度に法適用し企業会計への移行時、相当年数経過した資産の帳簿原価を備忘価格としたものも少なくないため低い数値となっている。管路の更新については、計画的に実施している状況ではあるが、予算にも限度があり思うように進捗していないため、耐用年数を経過した管路の割合は年々増加しており、老朽化が著しい。管路更新率は平均を上まっているが、40年ベースでの更新目標の2.5％には届いていない。
　また、平成29年度の上水道会計へ移行したことにより国庫補助事業の要件が厳しくなり、投資経費が制限されており、今後も老朽化が一層進むことが予想される。</t>
    <rPh sb="76" eb="78">
      <t>ヘイセイ</t>
    </rPh>
    <rPh sb="80" eb="81">
      <t>ネン</t>
    </rPh>
    <rPh sb="81" eb="82">
      <t>ド</t>
    </rPh>
    <rPh sb="83" eb="84">
      <t>ホウ</t>
    </rPh>
    <rPh sb="84" eb="86">
      <t>テキヨウ</t>
    </rPh>
    <rPh sb="87" eb="89">
      <t>キギョウ</t>
    </rPh>
    <rPh sb="89" eb="91">
      <t>カイケイ</t>
    </rPh>
    <rPh sb="93" eb="95">
      <t>イコウ</t>
    </rPh>
    <rPh sb="95" eb="96">
      <t>ジ</t>
    </rPh>
    <rPh sb="97" eb="99">
      <t>ソウトウ</t>
    </rPh>
    <rPh sb="99" eb="101">
      <t>ネンスウ</t>
    </rPh>
    <rPh sb="101" eb="103">
      <t>ケイカ</t>
    </rPh>
    <rPh sb="105" eb="107">
      <t>シサン</t>
    </rPh>
    <rPh sb="108" eb="110">
      <t>チョウボ</t>
    </rPh>
    <rPh sb="110" eb="112">
      <t>ゲンカ</t>
    </rPh>
    <rPh sb="113" eb="115">
      <t>ビボウ</t>
    </rPh>
    <rPh sb="115" eb="117">
      <t>カカク</t>
    </rPh>
    <rPh sb="123" eb="124">
      <t>スク</t>
    </rPh>
    <rPh sb="130" eb="131">
      <t>ヒク</t>
    </rPh>
    <rPh sb="132" eb="134">
      <t>スウチ</t>
    </rPh>
    <rPh sb="194" eb="196">
      <t>タイヨウ</t>
    </rPh>
    <rPh sb="196" eb="198">
      <t>ネンスウ</t>
    </rPh>
    <rPh sb="199" eb="201">
      <t>ケイカ</t>
    </rPh>
    <rPh sb="203" eb="205">
      <t>カンロ</t>
    </rPh>
    <rPh sb="206" eb="208">
      <t>ワリアイ</t>
    </rPh>
    <rPh sb="209" eb="211">
      <t>ネンネン</t>
    </rPh>
    <rPh sb="211" eb="213">
      <t>ゾウカ</t>
    </rPh>
    <rPh sb="226" eb="228">
      <t>カンロ</t>
    </rPh>
    <rPh sb="228" eb="230">
      <t>コウシン</t>
    </rPh>
    <rPh sb="232" eb="234">
      <t>ヘイキン</t>
    </rPh>
    <rPh sb="235" eb="236">
      <t>ウワ</t>
    </rPh>
    <rPh sb="245" eb="246">
      <t>ネン</t>
    </rPh>
    <rPh sb="251" eb="253">
      <t>コウシン</t>
    </rPh>
    <rPh sb="253" eb="255">
      <t>モクヒョウ</t>
    </rPh>
    <rPh sb="262" eb="263">
      <t>トド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</si>
</sst>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0.34</c:v>
                </c:pt>
                <c:pt idx="1">
                  <c:v>0.95</c:v>
                </c:pt>
                <c:pt idx="2">
                  <c:v>1.02</c:v>
                </c:pt>
                <c:pt idx="3">
                  <c:v>1.31</c:v>
                </c:pt>
                <c:pt idx="4">
                  <c:v>0.97</c:v>
                </c:pt>
              </c:numCache>
            </c:numRef>
          </c:val>
          <c:extLst>
            <c:ext xmlns:c16="http://schemas.microsoft.com/office/drawing/2014/chart" uri="{C3380CC4-5D6E-409C-BE32-E72D297353CC}">
              <c16:uniqueId val="{00000000-1D78-40FD-88D6-189BE2BB086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1D78-40FD-88D6-189BE2BB086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61.28</c:v>
                </c:pt>
                <c:pt idx="1">
                  <c:v>56.73</c:v>
                </c:pt>
                <c:pt idx="2">
                  <c:v>53.53</c:v>
                </c:pt>
                <c:pt idx="3">
                  <c:v>51.25</c:v>
                </c:pt>
                <c:pt idx="4">
                  <c:v>49.73</c:v>
                </c:pt>
              </c:numCache>
            </c:numRef>
          </c:val>
          <c:extLst>
            <c:ext xmlns:c16="http://schemas.microsoft.com/office/drawing/2014/chart" uri="{C3380CC4-5D6E-409C-BE32-E72D297353CC}">
              <c16:uniqueId val="{00000000-4070-411B-9D73-49C1CC1202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4070-411B-9D73-49C1CC1202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76.5</c:v>
                </c:pt>
                <c:pt idx="1">
                  <c:v>73.19</c:v>
                </c:pt>
                <c:pt idx="2">
                  <c:v>75.959999999999994</c:v>
                </c:pt>
                <c:pt idx="3">
                  <c:v>78.290000000000006</c:v>
                </c:pt>
                <c:pt idx="4">
                  <c:v>77.84</c:v>
                </c:pt>
              </c:numCache>
            </c:numRef>
          </c:val>
          <c:extLst>
            <c:ext xmlns:c16="http://schemas.microsoft.com/office/drawing/2014/chart" uri="{C3380CC4-5D6E-409C-BE32-E72D297353CC}">
              <c16:uniqueId val="{00000000-3E4B-4084-BB61-34AF3ED751F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3E4B-4084-BB61-34AF3ED751F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91.07</c:v>
                </c:pt>
                <c:pt idx="1">
                  <c:v>92.3</c:v>
                </c:pt>
                <c:pt idx="2">
                  <c:v>86.62</c:v>
                </c:pt>
                <c:pt idx="3">
                  <c:v>111.05</c:v>
                </c:pt>
                <c:pt idx="4">
                  <c:v>119.12</c:v>
                </c:pt>
              </c:numCache>
            </c:numRef>
          </c:val>
          <c:extLst>
            <c:ext xmlns:c16="http://schemas.microsoft.com/office/drawing/2014/chart" uri="{C3380CC4-5D6E-409C-BE32-E72D297353CC}">
              <c16:uniqueId val="{00000000-CD33-40D7-8B34-33611E0F9D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CD33-40D7-8B34-33611E0F9D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5.19</c:v>
                </c:pt>
                <c:pt idx="1">
                  <c:v>9.77</c:v>
                </c:pt>
                <c:pt idx="2">
                  <c:v>13.63</c:v>
                </c:pt>
                <c:pt idx="3">
                  <c:v>17.14</c:v>
                </c:pt>
                <c:pt idx="4">
                  <c:v>20.47</c:v>
                </c:pt>
              </c:numCache>
            </c:numRef>
          </c:val>
          <c:extLst>
            <c:ext xmlns:c16="http://schemas.microsoft.com/office/drawing/2014/chart" uri="{C3380CC4-5D6E-409C-BE32-E72D297353CC}">
              <c16:uniqueId val="{00000000-09ED-458C-9BA1-045344E06E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09ED-458C-9BA1-045344E06E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16.579999999999998</c:v>
                </c:pt>
                <c:pt idx="1">
                  <c:v>17.920000000000002</c:v>
                </c:pt>
                <c:pt idx="2">
                  <c:v>19.61</c:v>
                </c:pt>
                <c:pt idx="3">
                  <c:v>20.16</c:v>
                </c:pt>
                <c:pt idx="4">
                  <c:v>21.44</c:v>
                </c:pt>
              </c:numCache>
            </c:numRef>
          </c:val>
          <c:extLst>
            <c:ext xmlns:c16="http://schemas.microsoft.com/office/drawing/2014/chart" uri="{C3380CC4-5D6E-409C-BE32-E72D297353CC}">
              <c16:uniqueId val="{00000000-5709-4952-8962-A0052D78736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5709-4952-8962-A0052D78736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17.36</c:v>
                </c:pt>
                <c:pt idx="1">
                  <c:v>30.61</c:v>
                </c:pt>
                <c:pt idx="2">
                  <c:v>57.43</c:v>
                </c:pt>
                <c:pt idx="3" formatCode="#,##0.00;&quot;△&quot;#,##0.00">
                  <c:v>0</c:v>
                </c:pt>
                <c:pt idx="4" formatCode="#,##0.00;&quot;△&quot;#,##0.00">
                  <c:v>0</c:v>
                </c:pt>
              </c:numCache>
            </c:numRef>
          </c:val>
          <c:extLst>
            <c:ext xmlns:c16="http://schemas.microsoft.com/office/drawing/2014/chart" uri="{C3380CC4-5D6E-409C-BE32-E72D297353CC}">
              <c16:uniqueId val="{00000000-E78D-44FA-A843-35ECF7EC3C6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E78D-44FA-A843-35ECF7EC3C6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118.47</c:v>
                </c:pt>
                <c:pt idx="1">
                  <c:v>132.24</c:v>
                </c:pt>
                <c:pt idx="2">
                  <c:v>135.30000000000001</c:v>
                </c:pt>
                <c:pt idx="3">
                  <c:v>155.85</c:v>
                </c:pt>
                <c:pt idx="4">
                  <c:v>190.55</c:v>
                </c:pt>
              </c:numCache>
            </c:numRef>
          </c:val>
          <c:extLst>
            <c:ext xmlns:c16="http://schemas.microsoft.com/office/drawing/2014/chart" uri="{C3380CC4-5D6E-409C-BE32-E72D297353CC}">
              <c16:uniqueId val="{00000000-F9B7-496E-8407-BD296E4293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F9B7-496E-8407-BD296E4293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750.6</c:v>
                </c:pt>
                <c:pt idx="1">
                  <c:v>727.4</c:v>
                </c:pt>
                <c:pt idx="2">
                  <c:v>718.43</c:v>
                </c:pt>
                <c:pt idx="3">
                  <c:v>680.47</c:v>
                </c:pt>
                <c:pt idx="4">
                  <c:v>542.86</c:v>
                </c:pt>
              </c:numCache>
            </c:numRef>
          </c:val>
          <c:extLst>
            <c:ext xmlns:c16="http://schemas.microsoft.com/office/drawing/2014/chart" uri="{C3380CC4-5D6E-409C-BE32-E72D297353CC}">
              <c16:uniqueId val="{00000000-72B1-4D8C-98BF-97541C7D92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72B1-4D8C-98BF-97541C7D92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76.55</c:v>
                </c:pt>
                <c:pt idx="1">
                  <c:v>79.16</c:v>
                </c:pt>
                <c:pt idx="2">
                  <c:v>69.099999999999994</c:v>
                </c:pt>
                <c:pt idx="3">
                  <c:v>89.9</c:v>
                </c:pt>
                <c:pt idx="4">
                  <c:v>113.11</c:v>
                </c:pt>
              </c:numCache>
            </c:numRef>
          </c:val>
          <c:extLst>
            <c:ext xmlns:c16="http://schemas.microsoft.com/office/drawing/2014/chart" uri="{C3380CC4-5D6E-409C-BE32-E72D297353CC}">
              <c16:uniqueId val="{00000000-FD10-48B2-B79C-716E85ACA6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FD10-48B2-B79C-716E85ACA6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305.61</c:v>
                </c:pt>
                <c:pt idx="1">
                  <c:v>296.54000000000002</c:v>
                </c:pt>
                <c:pt idx="2">
                  <c:v>340.47</c:v>
                </c:pt>
                <c:pt idx="3">
                  <c:v>263.22000000000003</c:v>
                </c:pt>
                <c:pt idx="4">
                  <c:v>263.07</c:v>
                </c:pt>
              </c:numCache>
            </c:numRef>
          </c:val>
          <c:extLst>
            <c:ext xmlns:c16="http://schemas.microsoft.com/office/drawing/2014/chart" uri="{C3380CC4-5D6E-409C-BE32-E72D297353CC}">
              <c16:uniqueId val="{00000000-DB9B-4C5C-99C2-4977DDA13E6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DB9B-4C5C-99C2-4977DDA13E6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長崎県　新上五島町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2">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自治体職員</v>
      </c>
      <c r="AE8" s="78"/>
      <c r="AF8" s="78"/>
      <c r="AG8" s="78"/>
      <c r="AH8" s="78"/>
      <c r="AI8" s="78"/>
      <c r="AJ8" s="78"/>
      <c r="AK8" s="2"/>
      <c r="AL8" s="69">
        <f>データ!$R$6</f>
        <v>18035</v>
      </c>
      <c r="AM8" s="69"/>
      <c r="AN8" s="69"/>
      <c r="AO8" s="69"/>
      <c r="AP8" s="69"/>
      <c r="AQ8" s="69"/>
      <c r="AR8" s="69"/>
      <c r="AS8" s="69"/>
      <c r="AT8" s="37">
        <f>データ!$S$6</f>
        <v>213.99</v>
      </c>
      <c r="AU8" s="38"/>
      <c r="AV8" s="38"/>
      <c r="AW8" s="38"/>
      <c r="AX8" s="38"/>
      <c r="AY8" s="38"/>
      <c r="AZ8" s="38"/>
      <c r="BA8" s="38"/>
      <c r="BB8" s="58">
        <f>データ!$T$6</f>
        <v>84.28</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2">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69.11</v>
      </c>
      <c r="J10" s="38"/>
      <c r="K10" s="38"/>
      <c r="L10" s="38"/>
      <c r="M10" s="38"/>
      <c r="N10" s="38"/>
      <c r="O10" s="68"/>
      <c r="P10" s="58">
        <f>データ!$P$6</f>
        <v>99.99</v>
      </c>
      <c r="Q10" s="58"/>
      <c r="R10" s="58"/>
      <c r="S10" s="58"/>
      <c r="T10" s="58"/>
      <c r="U10" s="58"/>
      <c r="V10" s="58"/>
      <c r="W10" s="69">
        <f>データ!$Q$6</f>
        <v>5940</v>
      </c>
      <c r="X10" s="69"/>
      <c r="Y10" s="69"/>
      <c r="Z10" s="69"/>
      <c r="AA10" s="69"/>
      <c r="AB10" s="69"/>
      <c r="AC10" s="69"/>
      <c r="AD10" s="2"/>
      <c r="AE10" s="2"/>
      <c r="AF10" s="2"/>
      <c r="AG10" s="2"/>
      <c r="AH10" s="2"/>
      <c r="AI10" s="2"/>
      <c r="AJ10" s="2"/>
      <c r="AK10" s="2"/>
      <c r="AL10" s="69">
        <f>データ!$U$6</f>
        <v>17735</v>
      </c>
      <c r="AM10" s="69"/>
      <c r="AN10" s="69"/>
      <c r="AO10" s="69"/>
      <c r="AP10" s="69"/>
      <c r="AQ10" s="69"/>
      <c r="AR10" s="69"/>
      <c r="AS10" s="69"/>
      <c r="AT10" s="37">
        <f>データ!$V$6</f>
        <v>100.8</v>
      </c>
      <c r="AU10" s="38"/>
      <c r="AV10" s="38"/>
      <c r="AW10" s="38"/>
      <c r="AX10" s="38"/>
      <c r="AY10" s="38"/>
      <c r="AZ10" s="38"/>
      <c r="BA10" s="38"/>
      <c r="BB10" s="58">
        <f>データ!$W$6</f>
        <v>175.94</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115</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113</v>
      </c>
      <c r="BM66" s="53"/>
      <c r="BN66" s="53"/>
      <c r="BO66" s="53"/>
      <c r="BP66" s="53"/>
      <c r="BQ66" s="53"/>
      <c r="BR66" s="53"/>
      <c r="BS66" s="53"/>
      <c r="BT66" s="53"/>
      <c r="BU66" s="53"/>
      <c r="BV66" s="53"/>
      <c r="BW66" s="53"/>
      <c r="BX66" s="53"/>
      <c r="BY66" s="53"/>
      <c r="BZ66" s="5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hUylSWsp1NJLEcbVYx7tUjroQ5VnZsxo+dlJ2EJYg6wShTgzLr86NF5+Y1GCjb0HMD0HPCaZAaSK2v9c6/XLLg==" saltValue="WCZOGyqg2gjdK44/V2YoB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424111</v>
      </c>
      <c r="D6" s="20">
        <f t="shared" si="3"/>
        <v>46</v>
      </c>
      <c r="E6" s="20">
        <f t="shared" si="3"/>
        <v>1</v>
      </c>
      <c r="F6" s="20">
        <f t="shared" si="3"/>
        <v>0</v>
      </c>
      <c r="G6" s="20">
        <f t="shared" si="3"/>
        <v>1</v>
      </c>
      <c r="H6" s="20" t="str">
        <f t="shared" si="3"/>
        <v>長崎県　新上五島町</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69.11</v>
      </c>
      <c r="P6" s="21">
        <f t="shared" si="3"/>
        <v>99.99</v>
      </c>
      <c r="Q6" s="21">
        <f t="shared" si="3"/>
        <v>5940</v>
      </c>
      <c r="R6" s="21">
        <f t="shared" si="3"/>
        <v>18035</v>
      </c>
      <c r="S6" s="21">
        <f t="shared" si="3"/>
        <v>213.99</v>
      </c>
      <c r="T6" s="21">
        <f t="shared" si="3"/>
        <v>84.28</v>
      </c>
      <c r="U6" s="21">
        <f t="shared" si="3"/>
        <v>17735</v>
      </c>
      <c r="V6" s="21">
        <f t="shared" si="3"/>
        <v>100.8</v>
      </c>
      <c r="W6" s="21">
        <f t="shared" si="3"/>
        <v>175.94</v>
      </c>
      <c r="X6" s="22">
        <f>IF(X7="",NA(),X7)</f>
        <v>91.07</v>
      </c>
      <c r="Y6" s="22">
        <f t="shared" ref="Y6:AG6" si="4">IF(Y7="",NA(),Y7)</f>
        <v>92.3</v>
      </c>
      <c r="Z6" s="22">
        <f t="shared" si="4"/>
        <v>86.62</v>
      </c>
      <c r="AA6" s="22">
        <f t="shared" si="4"/>
        <v>111.05</v>
      </c>
      <c r="AB6" s="22">
        <f t="shared" si="4"/>
        <v>119.12</v>
      </c>
      <c r="AC6" s="22">
        <f t="shared" si="4"/>
        <v>110.05</v>
      </c>
      <c r="AD6" s="22">
        <f t="shared" si="4"/>
        <v>108.87</v>
      </c>
      <c r="AE6" s="22">
        <f t="shared" si="4"/>
        <v>108.61</v>
      </c>
      <c r="AF6" s="22">
        <f t="shared" si="4"/>
        <v>108.35</v>
      </c>
      <c r="AG6" s="22">
        <f t="shared" si="4"/>
        <v>108.84</v>
      </c>
      <c r="AH6" s="21" t="str">
        <f>IF(AH7="","",IF(AH7="-","【-】","【"&amp;SUBSTITUTE(TEXT(AH7,"#,##0.00"),"-","△")&amp;"】"))</f>
        <v>【111.39】</v>
      </c>
      <c r="AI6" s="22">
        <f>IF(AI7="",NA(),AI7)</f>
        <v>17.36</v>
      </c>
      <c r="AJ6" s="22">
        <f t="shared" ref="AJ6:AR6" si="5">IF(AJ7="",NA(),AJ7)</f>
        <v>30.61</v>
      </c>
      <c r="AK6" s="22">
        <f t="shared" si="5"/>
        <v>57.43</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118.47</v>
      </c>
      <c r="AU6" s="22">
        <f t="shared" ref="AU6:BC6" si="6">IF(AU7="",NA(),AU7)</f>
        <v>132.24</v>
      </c>
      <c r="AV6" s="22">
        <f t="shared" si="6"/>
        <v>135.30000000000001</v>
      </c>
      <c r="AW6" s="22">
        <f t="shared" si="6"/>
        <v>155.85</v>
      </c>
      <c r="AX6" s="22">
        <f t="shared" si="6"/>
        <v>190.55</v>
      </c>
      <c r="AY6" s="22">
        <f t="shared" si="6"/>
        <v>359.47</v>
      </c>
      <c r="AZ6" s="22">
        <f t="shared" si="6"/>
        <v>369.69</v>
      </c>
      <c r="BA6" s="22">
        <f t="shared" si="6"/>
        <v>379.08</v>
      </c>
      <c r="BB6" s="22">
        <f t="shared" si="6"/>
        <v>367.55</v>
      </c>
      <c r="BC6" s="22">
        <f t="shared" si="6"/>
        <v>378.56</v>
      </c>
      <c r="BD6" s="21" t="str">
        <f>IF(BD7="","",IF(BD7="-","【-】","【"&amp;SUBSTITUTE(TEXT(BD7,"#,##0.00"),"-","△")&amp;"】"))</f>
        <v>【261.51】</v>
      </c>
      <c r="BE6" s="22">
        <f>IF(BE7="",NA(),BE7)</f>
        <v>750.6</v>
      </c>
      <c r="BF6" s="22">
        <f t="shared" ref="BF6:BN6" si="7">IF(BF7="",NA(),BF7)</f>
        <v>727.4</v>
      </c>
      <c r="BG6" s="22">
        <f t="shared" si="7"/>
        <v>718.43</v>
      </c>
      <c r="BH6" s="22">
        <f t="shared" si="7"/>
        <v>680.47</v>
      </c>
      <c r="BI6" s="22">
        <f t="shared" si="7"/>
        <v>542.86</v>
      </c>
      <c r="BJ6" s="22">
        <f t="shared" si="7"/>
        <v>401.79</v>
      </c>
      <c r="BK6" s="22">
        <f t="shared" si="7"/>
        <v>402.99</v>
      </c>
      <c r="BL6" s="22">
        <f t="shared" si="7"/>
        <v>398.98</v>
      </c>
      <c r="BM6" s="22">
        <f t="shared" si="7"/>
        <v>418.68</v>
      </c>
      <c r="BN6" s="22">
        <f t="shared" si="7"/>
        <v>395.68</v>
      </c>
      <c r="BO6" s="21" t="str">
        <f>IF(BO7="","",IF(BO7="-","【-】","【"&amp;SUBSTITUTE(TEXT(BO7,"#,##0.00"),"-","△")&amp;"】"))</f>
        <v>【265.16】</v>
      </c>
      <c r="BP6" s="22">
        <f>IF(BP7="",NA(),BP7)</f>
        <v>76.55</v>
      </c>
      <c r="BQ6" s="22">
        <f t="shared" ref="BQ6:BY6" si="8">IF(BQ7="",NA(),BQ7)</f>
        <v>79.16</v>
      </c>
      <c r="BR6" s="22">
        <f t="shared" si="8"/>
        <v>69.099999999999994</v>
      </c>
      <c r="BS6" s="22">
        <f t="shared" si="8"/>
        <v>89.9</v>
      </c>
      <c r="BT6" s="22">
        <f t="shared" si="8"/>
        <v>113.11</v>
      </c>
      <c r="BU6" s="22">
        <f t="shared" si="8"/>
        <v>100.12</v>
      </c>
      <c r="BV6" s="22">
        <f t="shared" si="8"/>
        <v>98.66</v>
      </c>
      <c r="BW6" s="22">
        <f t="shared" si="8"/>
        <v>98.64</v>
      </c>
      <c r="BX6" s="22">
        <f t="shared" si="8"/>
        <v>94.78</v>
      </c>
      <c r="BY6" s="22">
        <f t="shared" si="8"/>
        <v>97.59</v>
      </c>
      <c r="BZ6" s="21" t="str">
        <f>IF(BZ7="","",IF(BZ7="-","【-】","【"&amp;SUBSTITUTE(TEXT(BZ7,"#,##0.00"),"-","△")&amp;"】"))</f>
        <v>【102.35】</v>
      </c>
      <c r="CA6" s="22">
        <f>IF(CA7="",NA(),CA7)</f>
        <v>305.61</v>
      </c>
      <c r="CB6" s="22">
        <f t="shared" ref="CB6:CJ6" si="9">IF(CB7="",NA(),CB7)</f>
        <v>296.54000000000002</v>
      </c>
      <c r="CC6" s="22">
        <f t="shared" si="9"/>
        <v>340.47</v>
      </c>
      <c r="CD6" s="22">
        <f t="shared" si="9"/>
        <v>263.22000000000003</v>
      </c>
      <c r="CE6" s="22">
        <f t="shared" si="9"/>
        <v>263.07</v>
      </c>
      <c r="CF6" s="22">
        <f t="shared" si="9"/>
        <v>174.97</v>
      </c>
      <c r="CG6" s="22">
        <f t="shared" si="9"/>
        <v>178.59</v>
      </c>
      <c r="CH6" s="22">
        <f t="shared" si="9"/>
        <v>178.92</v>
      </c>
      <c r="CI6" s="22">
        <f t="shared" si="9"/>
        <v>181.3</v>
      </c>
      <c r="CJ6" s="22">
        <f t="shared" si="9"/>
        <v>181.71</v>
      </c>
      <c r="CK6" s="21" t="str">
        <f>IF(CK7="","",IF(CK7="-","【-】","【"&amp;SUBSTITUTE(TEXT(CK7,"#,##0.00"),"-","△")&amp;"】"))</f>
        <v>【167.74】</v>
      </c>
      <c r="CL6" s="22">
        <f>IF(CL7="",NA(),CL7)</f>
        <v>61.28</v>
      </c>
      <c r="CM6" s="22">
        <f t="shared" ref="CM6:CU6" si="10">IF(CM7="",NA(),CM7)</f>
        <v>56.73</v>
      </c>
      <c r="CN6" s="22">
        <f t="shared" si="10"/>
        <v>53.53</v>
      </c>
      <c r="CO6" s="22">
        <f t="shared" si="10"/>
        <v>51.25</v>
      </c>
      <c r="CP6" s="22">
        <f t="shared" si="10"/>
        <v>49.73</v>
      </c>
      <c r="CQ6" s="22">
        <f t="shared" si="10"/>
        <v>55.63</v>
      </c>
      <c r="CR6" s="22">
        <f t="shared" si="10"/>
        <v>55.03</v>
      </c>
      <c r="CS6" s="22">
        <f t="shared" si="10"/>
        <v>55.14</v>
      </c>
      <c r="CT6" s="22">
        <f t="shared" si="10"/>
        <v>55.89</v>
      </c>
      <c r="CU6" s="22">
        <f t="shared" si="10"/>
        <v>55.72</v>
      </c>
      <c r="CV6" s="21" t="str">
        <f>IF(CV7="","",IF(CV7="-","【-】","【"&amp;SUBSTITUTE(TEXT(CV7,"#,##0.00"),"-","△")&amp;"】"))</f>
        <v>【60.29】</v>
      </c>
      <c r="CW6" s="22">
        <f>IF(CW7="",NA(),CW7)</f>
        <v>76.5</v>
      </c>
      <c r="CX6" s="22">
        <f t="shared" ref="CX6:DF6" si="11">IF(CX7="",NA(),CX7)</f>
        <v>73.19</v>
      </c>
      <c r="CY6" s="22">
        <f t="shared" si="11"/>
        <v>75.959999999999994</v>
      </c>
      <c r="CZ6" s="22">
        <f t="shared" si="11"/>
        <v>78.290000000000006</v>
      </c>
      <c r="DA6" s="22">
        <f t="shared" si="11"/>
        <v>77.84</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5.19</v>
      </c>
      <c r="DI6" s="22">
        <f t="shared" ref="DI6:DQ6" si="12">IF(DI7="",NA(),DI7)</f>
        <v>9.77</v>
      </c>
      <c r="DJ6" s="22">
        <f t="shared" si="12"/>
        <v>13.63</v>
      </c>
      <c r="DK6" s="22">
        <f t="shared" si="12"/>
        <v>17.14</v>
      </c>
      <c r="DL6" s="22">
        <f t="shared" si="12"/>
        <v>20.47</v>
      </c>
      <c r="DM6" s="22">
        <f t="shared" si="12"/>
        <v>48.05</v>
      </c>
      <c r="DN6" s="22">
        <f t="shared" si="12"/>
        <v>48.87</v>
      </c>
      <c r="DO6" s="22">
        <f t="shared" si="12"/>
        <v>49.92</v>
      </c>
      <c r="DP6" s="22">
        <f t="shared" si="12"/>
        <v>50.63</v>
      </c>
      <c r="DQ6" s="22">
        <f t="shared" si="12"/>
        <v>51.29</v>
      </c>
      <c r="DR6" s="21" t="str">
        <f>IF(DR7="","",IF(DR7="-","【-】","【"&amp;SUBSTITUTE(TEXT(DR7,"#,##0.00"),"-","△")&amp;"】"))</f>
        <v>【50.88】</v>
      </c>
      <c r="DS6" s="22">
        <f>IF(DS7="",NA(),DS7)</f>
        <v>16.579999999999998</v>
      </c>
      <c r="DT6" s="22">
        <f t="shared" ref="DT6:EB6" si="13">IF(DT7="",NA(),DT7)</f>
        <v>17.920000000000002</v>
      </c>
      <c r="DU6" s="22">
        <f t="shared" si="13"/>
        <v>19.61</v>
      </c>
      <c r="DV6" s="22">
        <f t="shared" si="13"/>
        <v>20.16</v>
      </c>
      <c r="DW6" s="22">
        <f t="shared" si="13"/>
        <v>21.44</v>
      </c>
      <c r="DX6" s="22">
        <f t="shared" si="13"/>
        <v>13.39</v>
      </c>
      <c r="DY6" s="22">
        <f t="shared" si="13"/>
        <v>14.85</v>
      </c>
      <c r="DZ6" s="22">
        <f t="shared" si="13"/>
        <v>16.88</v>
      </c>
      <c r="EA6" s="22">
        <f t="shared" si="13"/>
        <v>18.28</v>
      </c>
      <c r="EB6" s="22">
        <f t="shared" si="13"/>
        <v>19.61</v>
      </c>
      <c r="EC6" s="21" t="str">
        <f>IF(EC7="","",IF(EC7="-","【-】","【"&amp;SUBSTITUTE(TEXT(EC7,"#,##0.00"),"-","△")&amp;"】"))</f>
        <v>【22.30】</v>
      </c>
      <c r="ED6" s="22">
        <f>IF(ED7="",NA(),ED7)</f>
        <v>0.34</v>
      </c>
      <c r="EE6" s="22">
        <f t="shared" ref="EE6:EM6" si="14">IF(EE7="",NA(),EE7)</f>
        <v>0.95</v>
      </c>
      <c r="EF6" s="22">
        <f t="shared" si="14"/>
        <v>1.02</v>
      </c>
      <c r="EG6" s="22">
        <f t="shared" si="14"/>
        <v>1.31</v>
      </c>
      <c r="EH6" s="22">
        <f t="shared" si="14"/>
        <v>0.97</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2">
      <c r="A7" s="15"/>
      <c r="B7" s="24">
        <v>2021</v>
      </c>
      <c r="C7" s="24">
        <v>424111</v>
      </c>
      <c r="D7" s="24">
        <v>46</v>
      </c>
      <c r="E7" s="24">
        <v>1</v>
      </c>
      <c r="F7" s="24">
        <v>0</v>
      </c>
      <c r="G7" s="24">
        <v>1</v>
      </c>
      <c r="H7" s="24" t="s">
        <v>93</v>
      </c>
      <c r="I7" s="24" t="s">
        <v>94</v>
      </c>
      <c r="J7" s="24" t="s">
        <v>95</v>
      </c>
      <c r="K7" s="24" t="s">
        <v>96</v>
      </c>
      <c r="L7" s="24" t="s">
        <v>97</v>
      </c>
      <c r="M7" s="24" t="s">
        <v>98</v>
      </c>
      <c r="N7" s="25" t="s">
        <v>99</v>
      </c>
      <c r="O7" s="25">
        <v>69.11</v>
      </c>
      <c r="P7" s="25">
        <v>99.99</v>
      </c>
      <c r="Q7" s="25">
        <v>5940</v>
      </c>
      <c r="R7" s="25">
        <v>18035</v>
      </c>
      <c r="S7" s="25">
        <v>213.99</v>
      </c>
      <c r="T7" s="25">
        <v>84.28</v>
      </c>
      <c r="U7" s="25">
        <v>17735</v>
      </c>
      <c r="V7" s="25">
        <v>100.8</v>
      </c>
      <c r="W7" s="25">
        <v>175.94</v>
      </c>
      <c r="X7" s="25">
        <v>91.07</v>
      </c>
      <c r="Y7" s="25">
        <v>92.3</v>
      </c>
      <c r="Z7" s="25">
        <v>86.62</v>
      </c>
      <c r="AA7" s="25">
        <v>111.05</v>
      </c>
      <c r="AB7" s="25">
        <v>119.12</v>
      </c>
      <c r="AC7" s="25">
        <v>110.05</v>
      </c>
      <c r="AD7" s="25">
        <v>108.87</v>
      </c>
      <c r="AE7" s="25">
        <v>108.61</v>
      </c>
      <c r="AF7" s="25">
        <v>108.35</v>
      </c>
      <c r="AG7" s="25">
        <v>108.84</v>
      </c>
      <c r="AH7" s="25">
        <v>111.39</v>
      </c>
      <c r="AI7" s="25">
        <v>17.36</v>
      </c>
      <c r="AJ7" s="25">
        <v>30.61</v>
      </c>
      <c r="AK7" s="25">
        <v>57.43</v>
      </c>
      <c r="AL7" s="25">
        <v>0</v>
      </c>
      <c r="AM7" s="25">
        <v>0</v>
      </c>
      <c r="AN7" s="25">
        <v>2.64</v>
      </c>
      <c r="AO7" s="25">
        <v>3.16</v>
      </c>
      <c r="AP7" s="25">
        <v>3.59</v>
      </c>
      <c r="AQ7" s="25">
        <v>3.98</v>
      </c>
      <c r="AR7" s="25">
        <v>6.02</v>
      </c>
      <c r="AS7" s="25">
        <v>1.3</v>
      </c>
      <c r="AT7" s="25">
        <v>118.47</v>
      </c>
      <c r="AU7" s="25">
        <v>132.24</v>
      </c>
      <c r="AV7" s="25">
        <v>135.30000000000001</v>
      </c>
      <c r="AW7" s="25">
        <v>155.85</v>
      </c>
      <c r="AX7" s="25">
        <v>190.55</v>
      </c>
      <c r="AY7" s="25">
        <v>359.47</v>
      </c>
      <c r="AZ7" s="25">
        <v>369.69</v>
      </c>
      <c r="BA7" s="25">
        <v>379.08</v>
      </c>
      <c r="BB7" s="25">
        <v>367.55</v>
      </c>
      <c r="BC7" s="25">
        <v>378.56</v>
      </c>
      <c r="BD7" s="25">
        <v>261.51</v>
      </c>
      <c r="BE7" s="25">
        <v>750.6</v>
      </c>
      <c r="BF7" s="25">
        <v>727.4</v>
      </c>
      <c r="BG7" s="25">
        <v>718.43</v>
      </c>
      <c r="BH7" s="25">
        <v>680.47</v>
      </c>
      <c r="BI7" s="25">
        <v>542.86</v>
      </c>
      <c r="BJ7" s="25">
        <v>401.79</v>
      </c>
      <c r="BK7" s="25">
        <v>402.99</v>
      </c>
      <c r="BL7" s="25">
        <v>398.98</v>
      </c>
      <c r="BM7" s="25">
        <v>418.68</v>
      </c>
      <c r="BN7" s="25">
        <v>395.68</v>
      </c>
      <c r="BO7" s="25">
        <v>265.16000000000003</v>
      </c>
      <c r="BP7" s="25">
        <v>76.55</v>
      </c>
      <c r="BQ7" s="25">
        <v>79.16</v>
      </c>
      <c r="BR7" s="25">
        <v>69.099999999999994</v>
      </c>
      <c r="BS7" s="25">
        <v>89.9</v>
      </c>
      <c r="BT7" s="25">
        <v>113.11</v>
      </c>
      <c r="BU7" s="25">
        <v>100.12</v>
      </c>
      <c r="BV7" s="25">
        <v>98.66</v>
      </c>
      <c r="BW7" s="25">
        <v>98.64</v>
      </c>
      <c r="BX7" s="25">
        <v>94.78</v>
      </c>
      <c r="BY7" s="25">
        <v>97.59</v>
      </c>
      <c r="BZ7" s="25">
        <v>102.35</v>
      </c>
      <c r="CA7" s="25">
        <v>305.61</v>
      </c>
      <c r="CB7" s="25">
        <v>296.54000000000002</v>
      </c>
      <c r="CC7" s="25">
        <v>340.47</v>
      </c>
      <c r="CD7" s="25">
        <v>263.22000000000003</v>
      </c>
      <c r="CE7" s="25">
        <v>263.07</v>
      </c>
      <c r="CF7" s="25">
        <v>174.97</v>
      </c>
      <c r="CG7" s="25">
        <v>178.59</v>
      </c>
      <c r="CH7" s="25">
        <v>178.92</v>
      </c>
      <c r="CI7" s="25">
        <v>181.3</v>
      </c>
      <c r="CJ7" s="25">
        <v>181.71</v>
      </c>
      <c r="CK7" s="25">
        <v>167.74</v>
      </c>
      <c r="CL7" s="25">
        <v>61.28</v>
      </c>
      <c r="CM7" s="25">
        <v>56.73</v>
      </c>
      <c r="CN7" s="25">
        <v>53.53</v>
      </c>
      <c r="CO7" s="25">
        <v>51.25</v>
      </c>
      <c r="CP7" s="25">
        <v>49.73</v>
      </c>
      <c r="CQ7" s="25">
        <v>55.63</v>
      </c>
      <c r="CR7" s="25">
        <v>55.03</v>
      </c>
      <c r="CS7" s="25">
        <v>55.14</v>
      </c>
      <c r="CT7" s="25">
        <v>55.89</v>
      </c>
      <c r="CU7" s="25">
        <v>55.72</v>
      </c>
      <c r="CV7" s="25">
        <v>60.29</v>
      </c>
      <c r="CW7" s="25">
        <v>76.5</v>
      </c>
      <c r="CX7" s="25">
        <v>73.19</v>
      </c>
      <c r="CY7" s="25">
        <v>75.959999999999994</v>
      </c>
      <c r="CZ7" s="25">
        <v>78.290000000000006</v>
      </c>
      <c r="DA7" s="25">
        <v>77.84</v>
      </c>
      <c r="DB7" s="25">
        <v>82.04</v>
      </c>
      <c r="DC7" s="25">
        <v>81.900000000000006</v>
      </c>
      <c r="DD7" s="25">
        <v>81.39</v>
      </c>
      <c r="DE7" s="25">
        <v>81.27</v>
      </c>
      <c r="DF7" s="25">
        <v>81.260000000000005</v>
      </c>
      <c r="DG7" s="25">
        <v>90.12</v>
      </c>
      <c r="DH7" s="25">
        <v>5.19</v>
      </c>
      <c r="DI7" s="25">
        <v>9.77</v>
      </c>
      <c r="DJ7" s="25">
        <v>13.63</v>
      </c>
      <c r="DK7" s="25">
        <v>17.14</v>
      </c>
      <c r="DL7" s="25">
        <v>20.47</v>
      </c>
      <c r="DM7" s="25">
        <v>48.05</v>
      </c>
      <c r="DN7" s="25">
        <v>48.87</v>
      </c>
      <c r="DO7" s="25">
        <v>49.92</v>
      </c>
      <c r="DP7" s="25">
        <v>50.63</v>
      </c>
      <c r="DQ7" s="25">
        <v>51.29</v>
      </c>
      <c r="DR7" s="25">
        <v>50.88</v>
      </c>
      <c r="DS7" s="25">
        <v>16.579999999999998</v>
      </c>
      <c r="DT7" s="25">
        <v>17.920000000000002</v>
      </c>
      <c r="DU7" s="25">
        <v>19.61</v>
      </c>
      <c r="DV7" s="25">
        <v>20.16</v>
      </c>
      <c r="DW7" s="25">
        <v>21.44</v>
      </c>
      <c r="DX7" s="25">
        <v>13.39</v>
      </c>
      <c r="DY7" s="25">
        <v>14.85</v>
      </c>
      <c r="DZ7" s="25">
        <v>16.88</v>
      </c>
      <c r="EA7" s="25">
        <v>18.28</v>
      </c>
      <c r="EB7" s="25">
        <v>19.61</v>
      </c>
      <c r="EC7" s="25">
        <v>22.3</v>
      </c>
      <c r="ED7" s="25">
        <v>0.34</v>
      </c>
      <c r="EE7" s="25">
        <v>0.95</v>
      </c>
      <c r="EF7" s="25">
        <v>1.02</v>
      </c>
      <c r="EG7" s="25">
        <v>1.31</v>
      </c>
      <c r="EH7" s="25">
        <v>0.97</v>
      </c>
      <c r="EI7" s="25">
        <v>0.54</v>
      </c>
      <c r="EJ7" s="25">
        <v>0.5</v>
      </c>
      <c r="EK7" s="25">
        <v>0.52</v>
      </c>
      <c r="EL7" s="25">
        <v>0.53</v>
      </c>
      <c r="EM7" s="25">
        <v>0.48</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元山 義智</cp:lastModifiedBy>
  <dcterms:modified xsi:type="dcterms:W3CDTF">2023-02-13T01:41:24Z</dcterms:modified>
</cp:coreProperties>
</file>