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suidoA\10.91.10.100\02作業用\02経理課\経理係文書\経営戦略（経営比較分析表）\経営比較分析表\R4\02_回答\01_水道\"/>
    </mc:Choice>
  </mc:AlternateContent>
  <workbookProtection workbookAlgorithmName="SHA-512" workbookHashValue="ujoFMt6Y3ZbQm+kRoHuizkW4U0/agcNXp8WfKfXqREhpEIYJxsZasJG3jzyQrQUIWm1UkKo2xYN6baT73WrgEQ==" workbookSaltValue="zHOa3ONq7x0pYrzQTZ2zbg==" workbookSpinCount="100000" lockStructure="1"/>
  <bookViews>
    <workbookView xWindow="0" yWindow="0" windowWidth="15360" windowHeight="7632"/>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<sst xmlns="http://schemas.openxmlformats.org/spreadsheetml/2006/main" count="228" uniqueCount="112">
  <si>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</si>
  <si>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</si>
  <si>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</si>
  <si>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</si>
  <si>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</si>
  <si>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</si>
  <si>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</si>
  <si>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</si>
  <si>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</si>
  <si>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</si>
  <si>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</si>
  <si>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</si>
  <si>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</si>
  <si>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</si>
  <si>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</si>
  <si>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</si>
  <si>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</si>
  <si>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</si>
  <si>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</si>
  <si>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</si>
  <si>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</si>
  <si>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</si>
  <si>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</si>
  <si>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</si>
  <si>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</si>
  <si>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</si>
  <si>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</si>
  <si>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</si>
  <si>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</si>
  <si>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</si>
  <si>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</si>
  <si>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</si>
  <si>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</si>
  <si>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</si>
  <si>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</si>
  <si>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</si>
  <si>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</si>
  <si>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</si>
  <si>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</si>
  <si>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</si>
  <si>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</si>
  <si>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</si>
  <si>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</si>
  <si>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</si>
  <si>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</si>
  <si>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</si>
  <si>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</si>
  <si>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</si>
  <si>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</si>
  <si>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</si>
  <si>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</si>
  <si>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</si>
  <si>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</si>
  <si>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</si>
  <si>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</si>
  <si>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</si>
  <si>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</si>
  <si>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</si>
  <si>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</si>
  <si>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</si>
  <si>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</si>
  <si>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</si>
  <si>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</si>
  <si>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</si>
  <si>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</si>
  <si>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</si>
  <si>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</si>
  <si>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</si>
  <si>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</si>
  <si>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</si>
  <si>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</si>
  <si>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</si>
  <si>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</si>
  <si>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</si>
  <si>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</si>
  <si>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</si>
  <si>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</si>
  <si>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</si>
  <si>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</si>
  <si>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</si>
  <si>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</si>
  <si>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</si>
  <si>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</si>
  <si>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</si>
  <si>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</si>
  <si>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</si>
  <si>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</si>
  <si>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</si>
  <si>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</si>
  <si>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</si>
  <si>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</si>
  <si>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</si>
  <si>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長崎市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</si>
  <si>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</si>
  <si>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</si>
  <si>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</si>
  <si>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</si>
  <si>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</si>
  <si>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</si>
  <si>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</si>
  <si>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</si>
  <si>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</si>
  <si>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</si>
  <si>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</si>
  <si>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</si>
  <si>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</si>
  <si>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</si>
  <si>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</si>
  <si>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</si>
  <si>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t>　「①経常収支比率」は、料金収入の減等により、減少傾向にあるが、100％以上を維持しており、事業運営は健全な状態にある。
　「②累積欠損金比率」は、各年度0％である。
　「③流動比率」は、100％以上を維持しており、支払能力に問題はない。
　「④企業債残高対給水収益比率」は、企業債残高の減に伴い、前年度より低下している。
　</t>
    </r>
    <r>
      <rPr>
        <sz val="11"/>
        <rFont val="ＭＳ ゴシック"/>
        <family val="3"/>
        <charset val="128"/>
      </rPr>
      <t>「⑤料金回収率」は、施設の除却費が減少したこと等に伴い、分母となる給水原価が減少し、前年度より上昇している。</t>
    </r>
    <r>
      <rPr>
        <sz val="11"/>
        <color theme="1"/>
        <rFont val="ＭＳ ゴシック"/>
        <family val="3"/>
        <charset val="128"/>
      </rPr>
      <t xml:space="preserve">
　「⑥給水原価」は、合併地区の施設の廃止に伴う除却費が減少したこと等により、前年度より減少している。
　なお、本市は、山に囲まれた特殊な地形であることから、配水池や配水タンクの維持管理費（減価償却費含む。）等に多額の費用を要しているため、給水原価は類似団体平均値を上回っている。
　</t>
    </r>
    <r>
      <rPr>
        <sz val="11"/>
        <rFont val="ＭＳ ゴシック"/>
        <family val="3"/>
        <charset val="128"/>
      </rPr>
      <t>「⑦施設利用率」は、配水量の減少により前年度
より低下している。今後も人口減少による配水量の
減少が見込まれるため、施設のダウンサイジングや
スペックの適正化等に取り組む必要がある。</t>
    </r>
    <r>
      <rPr>
        <sz val="11"/>
        <color theme="1"/>
        <rFont val="ＭＳ ゴシック"/>
        <family val="3"/>
        <charset val="128"/>
      </rPr>
      <t xml:space="preserve">
　「⑧有収率」は、類似団体平均値を下回っているものの、漏水防止対策による漏水量の減少により前年度より上昇している。今後は、これまでの対策に加え、予防保全型の管路更新、修繕履歴に基づく管路更新等、漏水防止対策を一層強化していくこととしている。</t>
    </r>
    <rPh sb="180" eb="182">
      <t>ゲンショウ</t>
    </rPh>
    <rPh sb="201" eb="203">
      <t>ゲンショウ</t>
    </rPh>
    <rPh sb="210" eb="212">
      <t>ジョウショウ</t>
    </rPh>
    <rPh sb="245" eb="247">
      <t>ゲンショウ</t>
    </rPh>
    <rPh sb="261" eb="263">
      <t>ゲンショウ</t>
    </rPh>
    <phoneticPr fontId="4"/>
  </si>
  <si>
    <r>
      <t>「①有形固定資産減価償却率」及び「②管路経年化率」は、類似団体平均値を下回っているものの、上昇</t>
    </r>
    <r>
      <rPr>
        <sz val="11"/>
        <rFont val="ＭＳ ゴシック"/>
        <family val="3"/>
        <charset val="128"/>
      </rPr>
      <t>傾向にあり、老朽化が進行している。
　「③管路更新率」は、類似団体平均値を下回っており、大口径の基幹管路の更新を優先的に実施しているため、管路更新率は減少している。
　管路経年化率は今後も上昇していくことが見込まれることから、有収率の向上の観点からも、現在取り組んでいる、配水用ポリエチレン管の使用の拡大や更新管路のダウンサイジングによる経費節減により、管路の更新事業を積極的に推進していく必要がある。</t>
    </r>
    <rPh sb="91" eb="94">
      <t>ダイコウケイ</t>
    </rPh>
    <rPh sb="95" eb="97">
      <t>キカン</t>
    </rPh>
    <rPh sb="97" eb="99">
      <t>カンロ</t>
    </rPh>
    <rPh sb="100" eb="102">
      <t>コウシン</t>
    </rPh>
    <rPh sb="103" eb="106">
      <t>ユウセンテキ</t>
    </rPh>
    <rPh sb="107" eb="109">
      <t>ジッシ</t>
    </rPh>
    <rPh sb="116" eb="118">
      <t>カンロ</t>
    </rPh>
    <rPh sb="118" eb="121">
      <t>コウシンリツ</t>
    </rPh>
    <rPh sb="122" eb="124">
      <t>ゲンショウ</t>
    </rPh>
    <rPh sb="173" eb="175">
      <t>ゲンザイ</t>
    </rPh>
    <rPh sb="175" eb="176">
      <t>ト</t>
    </rPh>
    <rPh sb="177" eb="178">
      <t>ク</t>
    </rPh>
    <rPh sb="183" eb="186">
      <t>ハイスイヨウ</t>
    </rPh>
    <rPh sb="192" eb="193">
      <t>カン</t>
    </rPh>
    <rPh sb="194" eb="196">
      <t>シヨウ</t>
    </rPh>
    <rPh sb="197" eb="199">
      <t>カクダイ</t>
    </rPh>
    <rPh sb="200" eb="204">
      <t>コウシンカンロ</t>
    </rPh>
    <rPh sb="216" eb="220">
      <t>ケイヒセツゲン</t>
    </rPh>
    <phoneticPr fontId="4"/>
  </si>
  <si>
    <t>　１．経営の健全性及び効率性については、水需要が減少していく中、経常的なコストの抑制、施設のダウンサイジングやスペックの適正化に努めるとともに、官民連携・広域連携・新技術の導入、DX（デジタル化）型経営への移行、アセットマネジメントの活用による更新計画や長期財政計画の精度向上により、経営の効率化・投資の合理化を図り、持続可能で安定した経営基盤を創る必要がある。
　２．老朽化の状況については、高度成長期に拡張を進めてきた施設の更新需要が増大していくため、収支の均衡を確保したうえで、投資計画を着実に実施し、持続可能で強靭な施設基盤を創る必要がある。</t>
    <rPh sb="117" eb="119">
      <t>カツヨウ</t>
    </rPh>
    <rPh sb="122" eb="126">
      <t>コウシンケイカク</t>
    </rPh>
    <rPh sb="127" eb="133">
      <t>チョウキザイセイケイカク</t>
    </rPh>
    <rPh sb="134" eb="136">
      <t>セイド</t>
    </rPh>
    <rPh sb="136" eb="138">
      <t>コウジョウ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</si>
</sst>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0.4</c:v>
                </c:pt>
                <c:pt idx="1">
                  <c:v>0.31</c:v>
                </c:pt>
                <c:pt idx="2">
                  <c:v>0.38</c:v>
                </c:pt>
                <c:pt idx="3">
                  <c:v>0.41</c:v>
                </c:pt>
                <c:pt idx="4">
                  <c:v>0.35</c:v>
                </c:pt>
              </c:numCache>
            </c:numRef>
          </c:val>
          <c:extLst>
            <c:ext xmlns:c16="http://schemas.microsoft.com/office/drawing/2014/chart" uri="{C3380CC4-5D6E-409C-BE32-E72D297353CC}">
              <c16:uniqueId val="{00000000-435C-4C83-9CAF-C1F57DD6A8E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0.75</c:v>
                </c:pt>
                <c:pt idx="2">
                  <c:v>0.73</c:v>
                </c:pt>
                <c:pt idx="3">
                  <c:v>0.79</c:v>
                </c:pt>
                <c:pt idx="4">
                  <c:v>0.75</c:v>
                </c:pt>
              </c:numCache>
            </c:numRef>
          </c:val>
          <c:smooth val="0"/>
          <c:extLst>
            <c:ext xmlns:c16="http://schemas.microsoft.com/office/drawing/2014/chart" uri="{C3380CC4-5D6E-409C-BE32-E72D297353CC}">
              <c16:uniqueId val="{00000001-435C-4C83-9CAF-C1F57DD6A8E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64.59</c:v>
                </c:pt>
                <c:pt idx="1">
                  <c:v>64.209999999999994</c:v>
                </c:pt>
                <c:pt idx="2">
                  <c:v>61.99</c:v>
                </c:pt>
                <c:pt idx="3">
                  <c:v>67.34</c:v>
                </c:pt>
                <c:pt idx="4">
                  <c:v>65.13</c:v>
                </c:pt>
              </c:numCache>
            </c:numRef>
          </c:val>
          <c:extLst>
            <c:ext xmlns:c16="http://schemas.microsoft.com/office/drawing/2014/chart" uri="{C3380CC4-5D6E-409C-BE32-E72D297353CC}">
              <c16:uniqueId val="{00000000-6E07-4938-AE69-880C5B9659C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63.54</c:v>
                </c:pt>
                <c:pt idx="1">
                  <c:v>63.53</c:v>
                </c:pt>
                <c:pt idx="2">
                  <c:v>63.16</c:v>
                </c:pt>
                <c:pt idx="3">
                  <c:v>64.41</c:v>
                </c:pt>
                <c:pt idx="4">
                  <c:v>64.11</c:v>
                </c:pt>
              </c:numCache>
            </c:numRef>
          </c:val>
          <c:smooth val="0"/>
          <c:extLst>
            <c:ext xmlns:c16="http://schemas.microsoft.com/office/drawing/2014/chart" uri="{C3380CC4-5D6E-409C-BE32-E72D297353CC}">
              <c16:uniqueId val="{00000001-6E07-4938-AE69-880C5B9659C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87.9</c:v>
                </c:pt>
                <c:pt idx="1">
                  <c:v>87</c:v>
                </c:pt>
                <c:pt idx="2">
                  <c:v>87.8</c:v>
                </c:pt>
                <c:pt idx="3">
                  <c:v>87.99</c:v>
                </c:pt>
                <c:pt idx="4">
                  <c:v>89.3</c:v>
                </c:pt>
              </c:numCache>
            </c:numRef>
          </c:val>
          <c:extLst>
            <c:ext xmlns:c16="http://schemas.microsoft.com/office/drawing/2014/chart" uri="{C3380CC4-5D6E-409C-BE32-E72D297353CC}">
              <c16:uniqueId val="{00000000-CC94-4251-B595-210000E4822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91.48</c:v>
                </c:pt>
                <c:pt idx="1">
                  <c:v>91.58</c:v>
                </c:pt>
                <c:pt idx="2">
                  <c:v>91.48</c:v>
                </c:pt>
                <c:pt idx="3">
                  <c:v>91.64</c:v>
                </c:pt>
                <c:pt idx="4">
                  <c:v>92.09</c:v>
                </c:pt>
              </c:numCache>
            </c:numRef>
          </c:val>
          <c:smooth val="0"/>
          <c:extLst>
            <c:ext xmlns:c16="http://schemas.microsoft.com/office/drawing/2014/chart" uri="{C3380CC4-5D6E-409C-BE32-E72D297353CC}">
              <c16:uniqueId val="{00000001-CC94-4251-B595-210000E4822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122.34</c:v>
                </c:pt>
                <c:pt idx="1">
                  <c:v>117.63</c:v>
                </c:pt>
                <c:pt idx="2">
                  <c:v>116.5</c:v>
                </c:pt>
                <c:pt idx="3">
                  <c:v>112.08</c:v>
                </c:pt>
                <c:pt idx="4">
                  <c:v>112.72</c:v>
                </c:pt>
              </c:numCache>
            </c:numRef>
          </c:val>
          <c:extLst>
            <c:ext xmlns:c16="http://schemas.microsoft.com/office/drawing/2014/chart" uri="{C3380CC4-5D6E-409C-BE32-E72D297353CC}">
              <c16:uniqueId val="{00000000-6A7E-40FE-9212-F202B9C7CF7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116.77</c:v>
                </c:pt>
                <c:pt idx="1">
                  <c:v>115.41</c:v>
                </c:pt>
                <c:pt idx="2">
                  <c:v>113.57</c:v>
                </c:pt>
                <c:pt idx="3">
                  <c:v>112.59</c:v>
                </c:pt>
                <c:pt idx="4">
                  <c:v>113.87</c:v>
                </c:pt>
              </c:numCache>
            </c:numRef>
          </c:val>
          <c:smooth val="0"/>
          <c:extLst>
            <c:ext xmlns:c16="http://schemas.microsoft.com/office/drawing/2014/chart" uri="{C3380CC4-5D6E-409C-BE32-E72D297353CC}">
              <c16:uniqueId val="{00000001-6A7E-40FE-9212-F202B9C7CF7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46.7</c:v>
                </c:pt>
                <c:pt idx="1">
                  <c:v>46.98</c:v>
                </c:pt>
                <c:pt idx="2">
                  <c:v>48.42</c:v>
                </c:pt>
                <c:pt idx="3">
                  <c:v>48.95</c:v>
                </c:pt>
                <c:pt idx="4">
                  <c:v>49.45</c:v>
                </c:pt>
              </c:numCache>
            </c:numRef>
          </c:val>
          <c:extLst>
            <c:ext xmlns:c16="http://schemas.microsoft.com/office/drawing/2014/chart" uri="{C3380CC4-5D6E-409C-BE32-E72D297353CC}">
              <c16:uniqueId val="{00000000-EF52-4BEC-8A65-80979A62387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49.66</c:v>
                </c:pt>
                <c:pt idx="1">
                  <c:v>50.41</c:v>
                </c:pt>
                <c:pt idx="2">
                  <c:v>51.13</c:v>
                </c:pt>
                <c:pt idx="3">
                  <c:v>51.62</c:v>
                </c:pt>
                <c:pt idx="4">
                  <c:v>52.16</c:v>
                </c:pt>
              </c:numCache>
            </c:numRef>
          </c:val>
          <c:smooth val="0"/>
          <c:extLst>
            <c:ext xmlns:c16="http://schemas.microsoft.com/office/drawing/2014/chart" uri="{C3380CC4-5D6E-409C-BE32-E72D297353CC}">
              <c16:uniqueId val="{00000001-EF52-4BEC-8A65-80979A62387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14.85</c:v>
                </c:pt>
                <c:pt idx="1">
                  <c:v>16.47</c:v>
                </c:pt>
                <c:pt idx="2">
                  <c:v>18.72</c:v>
                </c:pt>
                <c:pt idx="3">
                  <c:v>19.739999999999998</c:v>
                </c:pt>
                <c:pt idx="4">
                  <c:v>22.01</c:v>
                </c:pt>
              </c:numCache>
            </c:numRef>
          </c:val>
          <c:extLst>
            <c:ext xmlns:c16="http://schemas.microsoft.com/office/drawing/2014/chart" uri="{C3380CC4-5D6E-409C-BE32-E72D297353CC}">
              <c16:uniqueId val="{00000000-B971-437B-A585-210AA84C664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18.940000000000001</c:v>
                </c:pt>
                <c:pt idx="1">
                  <c:v>20.36</c:v>
                </c:pt>
                <c:pt idx="2">
                  <c:v>22.41</c:v>
                </c:pt>
                <c:pt idx="3">
                  <c:v>23.68</c:v>
                </c:pt>
                <c:pt idx="4">
                  <c:v>25.76</c:v>
                </c:pt>
              </c:numCache>
            </c:numRef>
          </c:val>
          <c:smooth val="0"/>
          <c:extLst>
            <c:ext xmlns:c16="http://schemas.microsoft.com/office/drawing/2014/chart" uri="{C3380CC4-5D6E-409C-BE32-E72D297353CC}">
              <c16:uniqueId val="{00000001-B971-437B-A585-210AA84C664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0FD-415F-96FE-6CF8C29A632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0FD-415F-96FE-6CF8C29A632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485.64</c:v>
                </c:pt>
                <c:pt idx="1">
                  <c:v>554.73</c:v>
                </c:pt>
                <c:pt idx="2">
                  <c:v>411.62</c:v>
                </c:pt>
                <c:pt idx="3">
                  <c:v>605.87</c:v>
                </c:pt>
                <c:pt idx="4">
                  <c:v>547.9</c:v>
                </c:pt>
              </c:numCache>
            </c:numRef>
          </c:val>
          <c:extLst>
            <c:ext xmlns:c16="http://schemas.microsoft.com/office/drawing/2014/chart" uri="{C3380CC4-5D6E-409C-BE32-E72D297353CC}">
              <c16:uniqueId val="{00000000-965B-4688-BB26-A0FD0697B1C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254.05</c:v>
                </c:pt>
                <c:pt idx="1">
                  <c:v>258.22000000000003</c:v>
                </c:pt>
                <c:pt idx="2">
                  <c:v>250.03</c:v>
                </c:pt>
                <c:pt idx="3">
                  <c:v>239.45</c:v>
                </c:pt>
                <c:pt idx="4">
                  <c:v>246.01</c:v>
                </c:pt>
              </c:numCache>
            </c:numRef>
          </c:val>
          <c:smooth val="0"/>
          <c:extLst>
            <c:ext xmlns:c16="http://schemas.microsoft.com/office/drawing/2014/chart" uri="{C3380CC4-5D6E-409C-BE32-E72D297353CC}">
              <c16:uniqueId val="{00000001-965B-4688-BB26-A0FD0697B1C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154.46</c:v>
                </c:pt>
                <c:pt idx="1">
                  <c:v>146.53</c:v>
                </c:pt>
                <c:pt idx="2">
                  <c:v>139.91999999999999</c:v>
                </c:pt>
                <c:pt idx="3">
                  <c:v>131.32</c:v>
                </c:pt>
                <c:pt idx="4">
                  <c:v>122.31</c:v>
                </c:pt>
              </c:numCache>
            </c:numRef>
          </c:val>
          <c:extLst>
            <c:ext xmlns:c16="http://schemas.microsoft.com/office/drawing/2014/chart" uri="{C3380CC4-5D6E-409C-BE32-E72D297353CC}">
              <c16:uniqueId val="{00000000-8D7D-4DEA-A11D-6B0DC990B30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258.63</c:v>
                </c:pt>
                <c:pt idx="1">
                  <c:v>255.12</c:v>
                </c:pt>
                <c:pt idx="2">
                  <c:v>254.19</c:v>
                </c:pt>
                <c:pt idx="3">
                  <c:v>259.56</c:v>
                </c:pt>
                <c:pt idx="4">
                  <c:v>248.92</c:v>
                </c:pt>
              </c:numCache>
            </c:numRef>
          </c:val>
          <c:smooth val="0"/>
          <c:extLst>
            <c:ext xmlns:c16="http://schemas.microsoft.com/office/drawing/2014/chart" uri="{C3380CC4-5D6E-409C-BE32-E72D297353CC}">
              <c16:uniqueId val="{00000001-8D7D-4DEA-A11D-6B0DC990B30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117.22</c:v>
                </c:pt>
                <c:pt idx="1">
                  <c:v>111.17</c:v>
                </c:pt>
                <c:pt idx="2">
                  <c:v>111.36</c:v>
                </c:pt>
                <c:pt idx="3">
                  <c:v>107.18</c:v>
                </c:pt>
                <c:pt idx="4">
                  <c:v>107.87</c:v>
                </c:pt>
              </c:numCache>
            </c:numRef>
          </c:val>
          <c:extLst>
            <c:ext xmlns:c16="http://schemas.microsoft.com/office/drawing/2014/chart" uri="{C3380CC4-5D6E-409C-BE32-E72D297353CC}">
              <c16:uniqueId val="{00000000-E3FB-486C-A14C-AFEEB496CC3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110.3</c:v>
                </c:pt>
                <c:pt idx="1">
                  <c:v>109.12</c:v>
                </c:pt>
                <c:pt idx="2">
                  <c:v>107.42</c:v>
                </c:pt>
                <c:pt idx="3">
                  <c:v>105.07</c:v>
                </c:pt>
                <c:pt idx="4">
                  <c:v>107.54</c:v>
                </c:pt>
              </c:numCache>
            </c:numRef>
          </c:val>
          <c:smooth val="0"/>
          <c:extLst>
            <c:ext xmlns:c16="http://schemas.microsoft.com/office/drawing/2014/chart" uri="{C3380CC4-5D6E-409C-BE32-E72D297353CC}">
              <c16:uniqueId val="{00000001-E3FB-486C-A14C-AFEEB496CC3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200.57</c:v>
                </c:pt>
                <c:pt idx="1">
                  <c:v>211.09</c:v>
                </c:pt>
                <c:pt idx="2">
                  <c:v>209.37</c:v>
                </c:pt>
                <c:pt idx="3">
                  <c:v>214.77</c:v>
                </c:pt>
                <c:pt idx="4">
                  <c:v>213.85</c:v>
                </c:pt>
              </c:numCache>
            </c:numRef>
          </c:val>
          <c:extLst>
            <c:ext xmlns:c16="http://schemas.microsoft.com/office/drawing/2014/chart" uri="{C3380CC4-5D6E-409C-BE32-E72D297353CC}">
              <c16:uniqueId val="{00000000-8A83-4806-AEEE-8ED8C9B9E99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151.85</c:v>
                </c:pt>
                <c:pt idx="1">
                  <c:v>153.88</c:v>
                </c:pt>
                <c:pt idx="2">
                  <c:v>157.19</c:v>
                </c:pt>
                <c:pt idx="3">
                  <c:v>153.71</c:v>
                </c:pt>
                <c:pt idx="4">
                  <c:v>155.9</c:v>
                </c:pt>
              </c:numCache>
            </c:numRef>
          </c:val>
          <c:smooth val="0"/>
          <c:extLst>
            <c:ext xmlns:c16="http://schemas.microsoft.com/office/drawing/2014/chart" uri="{C3380CC4-5D6E-409C-BE32-E72D297353CC}">
              <c16:uniqueId val="{00000001-8A83-4806-AEEE-8ED8C9B9E99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4414062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2">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2">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7" t="str">
        <f>データ!H6</f>
        <v>長崎県　長崎市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2">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A1</v>
      </c>
      <c r="X8" s="75"/>
      <c r="Y8" s="75"/>
      <c r="Z8" s="75"/>
      <c r="AA8" s="75"/>
      <c r="AB8" s="75"/>
      <c r="AC8" s="75"/>
      <c r="AD8" s="75" t="str">
        <f>データ!$M$6</f>
        <v>自治体職員</v>
      </c>
      <c r="AE8" s="75"/>
      <c r="AF8" s="75"/>
      <c r="AG8" s="75"/>
      <c r="AH8" s="75"/>
      <c r="AI8" s="75"/>
      <c r="AJ8" s="75"/>
      <c r="AK8" s="2"/>
      <c r="AL8" s="66">
        <f>データ!$R$6</f>
        <v>406116</v>
      </c>
      <c r="AM8" s="66"/>
      <c r="AN8" s="66"/>
      <c r="AO8" s="66"/>
      <c r="AP8" s="66"/>
      <c r="AQ8" s="66"/>
      <c r="AR8" s="66"/>
      <c r="AS8" s="66"/>
      <c r="AT8" s="37">
        <f>データ!$S$6</f>
        <v>405.86</v>
      </c>
      <c r="AU8" s="38"/>
      <c r="AV8" s="38"/>
      <c r="AW8" s="38"/>
      <c r="AX8" s="38"/>
      <c r="AY8" s="38"/>
      <c r="AZ8" s="38"/>
      <c r="BA8" s="38"/>
      <c r="BB8" s="55">
        <f>データ!$T$6</f>
        <v>1000.63</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2">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2">
      <c r="A10" s="2"/>
      <c r="B10" s="37" t="str">
        <f>データ!$N$6</f>
        <v>-</v>
      </c>
      <c r="C10" s="38"/>
      <c r="D10" s="38"/>
      <c r="E10" s="38"/>
      <c r="F10" s="38"/>
      <c r="G10" s="38"/>
      <c r="H10" s="38"/>
      <c r="I10" s="37">
        <f>データ!$O$6</f>
        <v>89.27</v>
      </c>
      <c r="J10" s="38"/>
      <c r="K10" s="38"/>
      <c r="L10" s="38"/>
      <c r="M10" s="38"/>
      <c r="N10" s="38"/>
      <c r="O10" s="65"/>
      <c r="P10" s="55">
        <f>データ!$P$6</f>
        <v>96.28</v>
      </c>
      <c r="Q10" s="55"/>
      <c r="R10" s="55"/>
      <c r="S10" s="55"/>
      <c r="T10" s="55"/>
      <c r="U10" s="55"/>
      <c r="V10" s="55"/>
      <c r="W10" s="66">
        <f>データ!$Q$6</f>
        <v>4515</v>
      </c>
      <c r="X10" s="66"/>
      <c r="Y10" s="66"/>
      <c r="Z10" s="66"/>
      <c r="AA10" s="66"/>
      <c r="AB10" s="66"/>
      <c r="AC10" s="66"/>
      <c r="AD10" s="2"/>
      <c r="AE10" s="2"/>
      <c r="AF10" s="2"/>
      <c r="AG10" s="2"/>
      <c r="AH10" s="2"/>
      <c r="AI10" s="2"/>
      <c r="AJ10" s="2"/>
      <c r="AK10" s="2"/>
      <c r="AL10" s="66">
        <f>データ!$U$6</f>
        <v>388621</v>
      </c>
      <c r="AM10" s="66"/>
      <c r="AN10" s="66"/>
      <c r="AO10" s="66"/>
      <c r="AP10" s="66"/>
      <c r="AQ10" s="66"/>
      <c r="AR10" s="66"/>
      <c r="AS10" s="66"/>
      <c r="AT10" s="37">
        <f>データ!$V$6</f>
        <v>139.55000000000001</v>
      </c>
      <c r="AU10" s="38"/>
      <c r="AV10" s="38"/>
      <c r="AW10" s="38"/>
      <c r="AX10" s="38"/>
      <c r="AY10" s="38"/>
      <c r="AZ10" s="38"/>
      <c r="BA10" s="38"/>
      <c r="BB10" s="55">
        <f>データ!$W$6</f>
        <v>2784.82</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2">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109</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2">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2">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FcJUM2BXWVmuq7iNUqU3y4cvTmqyPUmGLbPGzMyeLCCy2aQO1ODyER7IKLgc++dbYn2rzDqlzon352U9eyrECg==" saltValue="L1+zK3EQ7MNRS13AhlHrL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2021</v>
      </c>
      <c r="C6" s="20">
        <f t="shared" ref="C6:W6" si="3">C7</f>
        <v>422011</v>
      </c>
      <c r="D6" s="20">
        <f t="shared" si="3"/>
        <v>46</v>
      </c>
      <c r="E6" s="20">
        <f t="shared" si="3"/>
        <v>1</v>
      </c>
      <c r="F6" s="20">
        <f t="shared" si="3"/>
        <v>0</v>
      </c>
      <c r="G6" s="20">
        <f t="shared" si="3"/>
        <v>1</v>
      </c>
      <c r="H6" s="20" t="str">
        <f t="shared" si="3"/>
        <v>長崎県　長崎市</v>
      </c>
      <c r="I6" s="20" t="str">
        <f t="shared" si="3"/>
        <v>法適用</v>
      </c>
      <c r="J6" s="20" t="str">
        <f t="shared" si="3"/>
        <v>水道事業</v>
      </c>
      <c r="K6" s="20" t="str">
        <f t="shared" si="3"/>
        <v>末端給水事業</v>
      </c>
      <c r="L6" s="20" t="str">
        <f t="shared" si="3"/>
        <v>A1</v>
      </c>
      <c r="M6" s="20" t="str">
        <f t="shared" si="3"/>
        <v>自治体職員</v>
      </c>
      <c r="N6" s="21" t="str">
        <f t="shared" si="3"/>
        <v>-</v>
      </c>
      <c r="O6" s="21">
        <f t="shared" si="3"/>
        <v>89.27</v>
      </c>
      <c r="P6" s="21">
        <f t="shared" si="3"/>
        <v>96.28</v>
      </c>
      <c r="Q6" s="21">
        <f t="shared" si="3"/>
        <v>4515</v>
      </c>
      <c r="R6" s="21">
        <f t="shared" si="3"/>
        <v>406116</v>
      </c>
      <c r="S6" s="21">
        <f t="shared" si="3"/>
        <v>405.86</v>
      </c>
      <c r="T6" s="21">
        <f t="shared" si="3"/>
        <v>1000.63</v>
      </c>
      <c r="U6" s="21">
        <f t="shared" si="3"/>
        <v>388621</v>
      </c>
      <c r="V6" s="21">
        <f t="shared" si="3"/>
        <v>139.55000000000001</v>
      </c>
      <c r="W6" s="21">
        <f t="shared" si="3"/>
        <v>2784.82</v>
      </c>
      <c r="X6" s="22">
        <f>IF(X7="",NA(),X7)</f>
        <v>122.34</v>
      </c>
      <c r="Y6" s="22">
        <f t="shared" ref="Y6:AG6" si="4">IF(Y7="",NA(),Y7)</f>
        <v>117.63</v>
      </c>
      <c r="Z6" s="22">
        <f t="shared" si="4"/>
        <v>116.5</v>
      </c>
      <c r="AA6" s="22">
        <f t="shared" si="4"/>
        <v>112.08</v>
      </c>
      <c r="AB6" s="22">
        <f t="shared" si="4"/>
        <v>112.72</v>
      </c>
      <c r="AC6" s="22">
        <f t="shared" si="4"/>
        <v>116.77</v>
      </c>
      <c r="AD6" s="22">
        <f t="shared" si="4"/>
        <v>115.41</v>
      </c>
      <c r="AE6" s="22">
        <f t="shared" si="4"/>
        <v>113.57</v>
      </c>
      <c r="AF6" s="22">
        <f t="shared" si="4"/>
        <v>112.59</v>
      </c>
      <c r="AG6" s="22">
        <f t="shared" si="4"/>
        <v>113.87</v>
      </c>
      <c r="AH6" s="21" t="str">
        <f>IF(AH7="","",IF(AH7="-","【-】","【"&amp;SUBSTITUTE(TEXT(AH7,"#,##0.00"),"-","△")&amp;"】"))</f>
        <v>【111.39】</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1">
        <f t="shared" si="5"/>
        <v>0</v>
      </c>
      <c r="AR6" s="21">
        <f t="shared" si="5"/>
        <v>0</v>
      </c>
      <c r="AS6" s="21" t="str">
        <f>IF(AS7="","",IF(AS7="-","【-】","【"&amp;SUBSTITUTE(TEXT(AS7,"#,##0.00"),"-","△")&amp;"】"))</f>
        <v>【1.30】</v>
      </c>
      <c r="AT6" s="22">
        <f>IF(AT7="",NA(),AT7)</f>
        <v>485.64</v>
      </c>
      <c r="AU6" s="22">
        <f t="shared" ref="AU6:BC6" si="6">IF(AU7="",NA(),AU7)</f>
        <v>554.73</v>
      </c>
      <c r="AV6" s="22">
        <f t="shared" si="6"/>
        <v>411.62</v>
      </c>
      <c r="AW6" s="22">
        <f t="shared" si="6"/>
        <v>605.87</v>
      </c>
      <c r="AX6" s="22">
        <f t="shared" si="6"/>
        <v>547.9</v>
      </c>
      <c r="AY6" s="22">
        <f t="shared" si="6"/>
        <v>254.05</v>
      </c>
      <c r="AZ6" s="22">
        <f t="shared" si="6"/>
        <v>258.22000000000003</v>
      </c>
      <c r="BA6" s="22">
        <f t="shared" si="6"/>
        <v>250.03</v>
      </c>
      <c r="BB6" s="22">
        <f t="shared" si="6"/>
        <v>239.45</v>
      </c>
      <c r="BC6" s="22">
        <f t="shared" si="6"/>
        <v>246.01</v>
      </c>
      <c r="BD6" s="21" t="str">
        <f>IF(BD7="","",IF(BD7="-","【-】","【"&amp;SUBSTITUTE(TEXT(BD7,"#,##0.00"),"-","△")&amp;"】"))</f>
        <v>【261.51】</v>
      </c>
      <c r="BE6" s="22">
        <f>IF(BE7="",NA(),BE7)</f>
        <v>154.46</v>
      </c>
      <c r="BF6" s="22">
        <f t="shared" ref="BF6:BN6" si="7">IF(BF7="",NA(),BF7)</f>
        <v>146.53</v>
      </c>
      <c r="BG6" s="22">
        <f t="shared" si="7"/>
        <v>139.91999999999999</v>
      </c>
      <c r="BH6" s="22">
        <f t="shared" si="7"/>
        <v>131.32</v>
      </c>
      <c r="BI6" s="22">
        <f t="shared" si="7"/>
        <v>122.31</v>
      </c>
      <c r="BJ6" s="22">
        <f t="shared" si="7"/>
        <v>258.63</v>
      </c>
      <c r="BK6" s="22">
        <f t="shared" si="7"/>
        <v>255.12</v>
      </c>
      <c r="BL6" s="22">
        <f t="shared" si="7"/>
        <v>254.19</v>
      </c>
      <c r="BM6" s="22">
        <f t="shared" si="7"/>
        <v>259.56</v>
      </c>
      <c r="BN6" s="22">
        <f t="shared" si="7"/>
        <v>248.92</v>
      </c>
      <c r="BO6" s="21" t="str">
        <f>IF(BO7="","",IF(BO7="-","【-】","【"&amp;SUBSTITUTE(TEXT(BO7,"#,##0.00"),"-","△")&amp;"】"))</f>
        <v>【265.16】</v>
      </c>
      <c r="BP6" s="22">
        <f>IF(BP7="",NA(),BP7)</f>
        <v>117.22</v>
      </c>
      <c r="BQ6" s="22">
        <f t="shared" ref="BQ6:BY6" si="8">IF(BQ7="",NA(),BQ7)</f>
        <v>111.17</v>
      </c>
      <c r="BR6" s="22">
        <f t="shared" si="8"/>
        <v>111.36</v>
      </c>
      <c r="BS6" s="22">
        <f t="shared" si="8"/>
        <v>107.18</v>
      </c>
      <c r="BT6" s="22">
        <f t="shared" si="8"/>
        <v>107.87</v>
      </c>
      <c r="BU6" s="22">
        <f t="shared" si="8"/>
        <v>110.3</v>
      </c>
      <c r="BV6" s="22">
        <f t="shared" si="8"/>
        <v>109.12</v>
      </c>
      <c r="BW6" s="22">
        <f t="shared" si="8"/>
        <v>107.42</v>
      </c>
      <c r="BX6" s="22">
        <f t="shared" si="8"/>
        <v>105.07</v>
      </c>
      <c r="BY6" s="22">
        <f t="shared" si="8"/>
        <v>107.54</v>
      </c>
      <c r="BZ6" s="21" t="str">
        <f>IF(BZ7="","",IF(BZ7="-","【-】","【"&amp;SUBSTITUTE(TEXT(BZ7,"#,##0.00"),"-","△")&amp;"】"))</f>
        <v>【102.35】</v>
      </c>
      <c r="CA6" s="22">
        <f>IF(CA7="",NA(),CA7)</f>
        <v>200.57</v>
      </c>
      <c r="CB6" s="22">
        <f t="shared" ref="CB6:CJ6" si="9">IF(CB7="",NA(),CB7)</f>
        <v>211.09</v>
      </c>
      <c r="CC6" s="22">
        <f t="shared" si="9"/>
        <v>209.37</v>
      </c>
      <c r="CD6" s="22">
        <f t="shared" si="9"/>
        <v>214.77</v>
      </c>
      <c r="CE6" s="22">
        <f t="shared" si="9"/>
        <v>213.85</v>
      </c>
      <c r="CF6" s="22">
        <f t="shared" si="9"/>
        <v>151.85</v>
      </c>
      <c r="CG6" s="22">
        <f t="shared" si="9"/>
        <v>153.88</v>
      </c>
      <c r="CH6" s="22">
        <f t="shared" si="9"/>
        <v>157.19</v>
      </c>
      <c r="CI6" s="22">
        <f t="shared" si="9"/>
        <v>153.71</v>
      </c>
      <c r="CJ6" s="22">
        <f t="shared" si="9"/>
        <v>155.9</v>
      </c>
      <c r="CK6" s="21" t="str">
        <f>IF(CK7="","",IF(CK7="-","【-】","【"&amp;SUBSTITUTE(TEXT(CK7,"#,##0.00"),"-","△")&amp;"】"))</f>
        <v>【167.74】</v>
      </c>
      <c r="CL6" s="22">
        <f>IF(CL7="",NA(),CL7)</f>
        <v>64.59</v>
      </c>
      <c r="CM6" s="22">
        <f t="shared" ref="CM6:CU6" si="10">IF(CM7="",NA(),CM7)</f>
        <v>64.209999999999994</v>
      </c>
      <c r="CN6" s="22">
        <f t="shared" si="10"/>
        <v>61.99</v>
      </c>
      <c r="CO6" s="22">
        <f t="shared" si="10"/>
        <v>67.34</v>
      </c>
      <c r="CP6" s="22">
        <f t="shared" si="10"/>
        <v>65.13</v>
      </c>
      <c r="CQ6" s="22">
        <f t="shared" si="10"/>
        <v>63.54</v>
      </c>
      <c r="CR6" s="22">
        <f t="shared" si="10"/>
        <v>63.53</v>
      </c>
      <c r="CS6" s="22">
        <f t="shared" si="10"/>
        <v>63.16</v>
      </c>
      <c r="CT6" s="22">
        <f t="shared" si="10"/>
        <v>64.41</v>
      </c>
      <c r="CU6" s="22">
        <f t="shared" si="10"/>
        <v>64.11</v>
      </c>
      <c r="CV6" s="21" t="str">
        <f>IF(CV7="","",IF(CV7="-","【-】","【"&amp;SUBSTITUTE(TEXT(CV7,"#,##0.00"),"-","△")&amp;"】"))</f>
        <v>【60.29】</v>
      </c>
      <c r="CW6" s="22">
        <f>IF(CW7="",NA(),CW7)</f>
        <v>87.9</v>
      </c>
      <c r="CX6" s="22">
        <f t="shared" ref="CX6:DF6" si="11">IF(CX7="",NA(),CX7)</f>
        <v>87</v>
      </c>
      <c r="CY6" s="22">
        <f t="shared" si="11"/>
        <v>87.8</v>
      </c>
      <c r="CZ6" s="22">
        <f t="shared" si="11"/>
        <v>87.99</v>
      </c>
      <c r="DA6" s="22">
        <f t="shared" si="11"/>
        <v>89.3</v>
      </c>
      <c r="DB6" s="22">
        <f t="shared" si="11"/>
        <v>91.48</v>
      </c>
      <c r="DC6" s="22">
        <f t="shared" si="11"/>
        <v>91.58</v>
      </c>
      <c r="DD6" s="22">
        <f t="shared" si="11"/>
        <v>91.48</v>
      </c>
      <c r="DE6" s="22">
        <f t="shared" si="11"/>
        <v>91.64</v>
      </c>
      <c r="DF6" s="22">
        <f t="shared" si="11"/>
        <v>92.09</v>
      </c>
      <c r="DG6" s="21" t="str">
        <f>IF(DG7="","",IF(DG7="-","【-】","【"&amp;SUBSTITUTE(TEXT(DG7,"#,##0.00"),"-","△")&amp;"】"))</f>
        <v>【90.12】</v>
      </c>
      <c r="DH6" s="22">
        <f>IF(DH7="",NA(),DH7)</f>
        <v>46.7</v>
      </c>
      <c r="DI6" s="22">
        <f t="shared" ref="DI6:DQ6" si="12">IF(DI7="",NA(),DI7)</f>
        <v>46.98</v>
      </c>
      <c r="DJ6" s="22">
        <f t="shared" si="12"/>
        <v>48.42</v>
      </c>
      <c r="DK6" s="22">
        <f t="shared" si="12"/>
        <v>48.95</v>
      </c>
      <c r="DL6" s="22">
        <f t="shared" si="12"/>
        <v>49.45</v>
      </c>
      <c r="DM6" s="22">
        <f t="shared" si="12"/>
        <v>49.66</v>
      </c>
      <c r="DN6" s="22">
        <f t="shared" si="12"/>
        <v>50.41</v>
      </c>
      <c r="DO6" s="22">
        <f t="shared" si="12"/>
        <v>51.13</v>
      </c>
      <c r="DP6" s="22">
        <f t="shared" si="12"/>
        <v>51.62</v>
      </c>
      <c r="DQ6" s="22">
        <f t="shared" si="12"/>
        <v>52.16</v>
      </c>
      <c r="DR6" s="21" t="str">
        <f>IF(DR7="","",IF(DR7="-","【-】","【"&amp;SUBSTITUTE(TEXT(DR7,"#,##0.00"),"-","△")&amp;"】"))</f>
        <v>【50.88】</v>
      </c>
      <c r="DS6" s="22">
        <f>IF(DS7="",NA(),DS7)</f>
        <v>14.85</v>
      </c>
      <c r="DT6" s="22">
        <f t="shared" ref="DT6:EB6" si="13">IF(DT7="",NA(),DT7)</f>
        <v>16.47</v>
      </c>
      <c r="DU6" s="22">
        <f t="shared" si="13"/>
        <v>18.72</v>
      </c>
      <c r="DV6" s="22">
        <f t="shared" si="13"/>
        <v>19.739999999999998</v>
      </c>
      <c r="DW6" s="22">
        <f t="shared" si="13"/>
        <v>22.01</v>
      </c>
      <c r="DX6" s="22">
        <f t="shared" si="13"/>
        <v>18.940000000000001</v>
      </c>
      <c r="DY6" s="22">
        <f t="shared" si="13"/>
        <v>20.36</v>
      </c>
      <c r="DZ6" s="22">
        <f t="shared" si="13"/>
        <v>22.41</v>
      </c>
      <c r="EA6" s="22">
        <f t="shared" si="13"/>
        <v>23.68</v>
      </c>
      <c r="EB6" s="22">
        <f t="shared" si="13"/>
        <v>25.76</v>
      </c>
      <c r="EC6" s="21" t="str">
        <f>IF(EC7="","",IF(EC7="-","【-】","【"&amp;SUBSTITUTE(TEXT(EC7,"#,##0.00"),"-","△")&amp;"】"))</f>
        <v>【22.30】</v>
      </c>
      <c r="ED6" s="22">
        <f>IF(ED7="",NA(),ED7)</f>
        <v>0.4</v>
      </c>
      <c r="EE6" s="22">
        <f t="shared" ref="EE6:EM6" si="14">IF(EE7="",NA(),EE7)</f>
        <v>0.31</v>
      </c>
      <c r="EF6" s="22">
        <f t="shared" si="14"/>
        <v>0.38</v>
      </c>
      <c r="EG6" s="22">
        <f t="shared" si="14"/>
        <v>0.41</v>
      </c>
      <c r="EH6" s="22">
        <f t="shared" si="14"/>
        <v>0.35</v>
      </c>
      <c r="EI6" s="22">
        <f t="shared" si="14"/>
        <v>0.74</v>
      </c>
      <c r="EJ6" s="22">
        <f t="shared" si="14"/>
        <v>0.75</v>
      </c>
      <c r="EK6" s="22">
        <f t="shared" si="14"/>
        <v>0.73</v>
      </c>
      <c r="EL6" s="22">
        <f t="shared" si="14"/>
        <v>0.79</v>
      </c>
      <c r="EM6" s="22">
        <f t="shared" si="14"/>
        <v>0.75</v>
      </c>
      <c r="EN6" s="21" t="str">
        <f>IF(EN7="","",IF(EN7="-","【-】","【"&amp;SUBSTITUTE(TEXT(EN7,"#,##0.00"),"-","△")&amp;"】"))</f>
        <v>【0.66】</v>
      </c>
    </row>
    <row r="7" spans="1:144" s="23" customFormat="1" x14ac:dyDescent="0.2">
      <c r="A7" s="15"/>
      <c r="B7" s="24">
        <v>2021</v>
      </c>
      <c r="C7" s="24">
        <v>422011</v>
      </c>
      <c r="D7" s="24">
        <v>46</v>
      </c>
      <c r="E7" s="24">
        <v>1</v>
      </c>
      <c r="F7" s="24">
        <v>0</v>
      </c>
      <c r="G7" s="24">
        <v>1</v>
      </c>
      <c r="H7" s="24" t="s">
        <v>92</v>
      </c>
      <c r="I7" s="24" t="s">
        <v>93</v>
      </c>
      <c r="J7" s="24" t="s">
        <v>94</v>
      </c>
      <c r="K7" s="24" t="s">
        <v>95</v>
      </c>
      <c r="L7" s="24" t="s">
        <v>96</v>
      </c>
      <c r="M7" s="24" t="s">
        <v>97</v>
      </c>
      <c r="N7" s="25" t="s">
        <v>98</v>
      </c>
      <c r="O7" s="25">
        <v>89.27</v>
      </c>
      <c r="P7" s="25">
        <v>96.28</v>
      </c>
      <c r="Q7" s="25">
        <v>4515</v>
      </c>
      <c r="R7" s="25">
        <v>406116</v>
      </c>
      <c r="S7" s="25">
        <v>405.86</v>
      </c>
      <c r="T7" s="25">
        <v>1000.63</v>
      </c>
      <c r="U7" s="25">
        <v>388621</v>
      </c>
      <c r="V7" s="25">
        <v>139.55000000000001</v>
      </c>
      <c r="W7" s="25">
        <v>2784.82</v>
      </c>
      <c r="X7" s="25">
        <v>122.34</v>
      </c>
      <c r="Y7" s="25">
        <v>117.63</v>
      </c>
      <c r="Z7" s="25">
        <v>116.5</v>
      </c>
      <c r="AA7" s="25">
        <v>112.08</v>
      </c>
      <c r="AB7" s="25">
        <v>112.72</v>
      </c>
      <c r="AC7" s="25">
        <v>116.77</v>
      </c>
      <c r="AD7" s="25">
        <v>115.41</v>
      </c>
      <c r="AE7" s="25">
        <v>113.57</v>
      </c>
      <c r="AF7" s="25">
        <v>112.59</v>
      </c>
      <c r="AG7" s="25">
        <v>113.87</v>
      </c>
      <c r="AH7" s="25">
        <v>111.39</v>
      </c>
      <c r="AI7" s="25">
        <v>0</v>
      </c>
      <c r="AJ7" s="25">
        <v>0</v>
      </c>
      <c r="AK7" s="25">
        <v>0</v>
      </c>
      <c r="AL7" s="25">
        <v>0</v>
      </c>
      <c r="AM7" s="25">
        <v>0</v>
      </c>
      <c r="AN7" s="25">
        <v>0</v>
      </c>
      <c r="AO7" s="25">
        <v>0</v>
      </c>
      <c r="AP7" s="25">
        <v>0</v>
      </c>
      <c r="AQ7" s="25">
        <v>0</v>
      </c>
      <c r="AR7" s="25">
        <v>0</v>
      </c>
      <c r="AS7" s="25">
        <v>1.3</v>
      </c>
      <c r="AT7" s="25">
        <v>485.64</v>
      </c>
      <c r="AU7" s="25">
        <v>554.73</v>
      </c>
      <c r="AV7" s="25">
        <v>411.62</v>
      </c>
      <c r="AW7" s="25">
        <v>605.87</v>
      </c>
      <c r="AX7" s="25">
        <v>547.9</v>
      </c>
      <c r="AY7" s="25">
        <v>254.05</v>
      </c>
      <c r="AZ7" s="25">
        <v>258.22000000000003</v>
      </c>
      <c r="BA7" s="25">
        <v>250.03</v>
      </c>
      <c r="BB7" s="25">
        <v>239.45</v>
      </c>
      <c r="BC7" s="25">
        <v>246.01</v>
      </c>
      <c r="BD7" s="25">
        <v>261.51</v>
      </c>
      <c r="BE7" s="25">
        <v>154.46</v>
      </c>
      <c r="BF7" s="25">
        <v>146.53</v>
      </c>
      <c r="BG7" s="25">
        <v>139.91999999999999</v>
      </c>
      <c r="BH7" s="25">
        <v>131.32</v>
      </c>
      <c r="BI7" s="25">
        <v>122.31</v>
      </c>
      <c r="BJ7" s="25">
        <v>258.63</v>
      </c>
      <c r="BK7" s="25">
        <v>255.12</v>
      </c>
      <c r="BL7" s="25">
        <v>254.19</v>
      </c>
      <c r="BM7" s="25">
        <v>259.56</v>
      </c>
      <c r="BN7" s="25">
        <v>248.92</v>
      </c>
      <c r="BO7" s="25">
        <v>265.16000000000003</v>
      </c>
      <c r="BP7" s="25">
        <v>117.22</v>
      </c>
      <c r="BQ7" s="25">
        <v>111.17</v>
      </c>
      <c r="BR7" s="25">
        <v>111.36</v>
      </c>
      <c r="BS7" s="25">
        <v>107.18</v>
      </c>
      <c r="BT7" s="25">
        <v>107.87</v>
      </c>
      <c r="BU7" s="25">
        <v>110.3</v>
      </c>
      <c r="BV7" s="25">
        <v>109.12</v>
      </c>
      <c r="BW7" s="25">
        <v>107.42</v>
      </c>
      <c r="BX7" s="25">
        <v>105.07</v>
      </c>
      <c r="BY7" s="25">
        <v>107.54</v>
      </c>
      <c r="BZ7" s="25">
        <v>102.35</v>
      </c>
      <c r="CA7" s="25">
        <v>200.57</v>
      </c>
      <c r="CB7" s="25">
        <v>211.09</v>
      </c>
      <c r="CC7" s="25">
        <v>209.37</v>
      </c>
      <c r="CD7" s="25">
        <v>214.77</v>
      </c>
      <c r="CE7" s="25">
        <v>213.85</v>
      </c>
      <c r="CF7" s="25">
        <v>151.85</v>
      </c>
      <c r="CG7" s="25">
        <v>153.88</v>
      </c>
      <c r="CH7" s="25">
        <v>157.19</v>
      </c>
      <c r="CI7" s="25">
        <v>153.71</v>
      </c>
      <c r="CJ7" s="25">
        <v>155.9</v>
      </c>
      <c r="CK7" s="25">
        <v>167.74</v>
      </c>
      <c r="CL7" s="25">
        <v>64.59</v>
      </c>
      <c r="CM7" s="25">
        <v>64.209999999999994</v>
      </c>
      <c r="CN7" s="25">
        <v>61.99</v>
      </c>
      <c r="CO7" s="25">
        <v>67.34</v>
      </c>
      <c r="CP7" s="25">
        <v>65.13</v>
      </c>
      <c r="CQ7" s="25">
        <v>63.54</v>
      </c>
      <c r="CR7" s="25">
        <v>63.53</v>
      </c>
      <c r="CS7" s="25">
        <v>63.16</v>
      </c>
      <c r="CT7" s="25">
        <v>64.41</v>
      </c>
      <c r="CU7" s="25">
        <v>64.11</v>
      </c>
      <c r="CV7" s="25">
        <v>60.29</v>
      </c>
      <c r="CW7" s="25">
        <v>87.9</v>
      </c>
      <c r="CX7" s="25">
        <v>87</v>
      </c>
      <c r="CY7" s="25">
        <v>87.8</v>
      </c>
      <c r="CZ7" s="25">
        <v>87.99</v>
      </c>
      <c r="DA7" s="25">
        <v>89.3</v>
      </c>
      <c r="DB7" s="25">
        <v>91.48</v>
      </c>
      <c r="DC7" s="25">
        <v>91.58</v>
      </c>
      <c r="DD7" s="25">
        <v>91.48</v>
      </c>
      <c r="DE7" s="25">
        <v>91.64</v>
      </c>
      <c r="DF7" s="25">
        <v>92.09</v>
      </c>
      <c r="DG7" s="25">
        <v>90.12</v>
      </c>
      <c r="DH7" s="25">
        <v>46.7</v>
      </c>
      <c r="DI7" s="25">
        <v>46.98</v>
      </c>
      <c r="DJ7" s="25">
        <v>48.42</v>
      </c>
      <c r="DK7" s="25">
        <v>48.95</v>
      </c>
      <c r="DL7" s="25">
        <v>49.45</v>
      </c>
      <c r="DM7" s="25">
        <v>49.66</v>
      </c>
      <c r="DN7" s="25">
        <v>50.41</v>
      </c>
      <c r="DO7" s="25">
        <v>51.13</v>
      </c>
      <c r="DP7" s="25">
        <v>51.62</v>
      </c>
      <c r="DQ7" s="25">
        <v>52.16</v>
      </c>
      <c r="DR7" s="25">
        <v>50.88</v>
      </c>
      <c r="DS7" s="25">
        <v>14.85</v>
      </c>
      <c r="DT7" s="25">
        <v>16.47</v>
      </c>
      <c r="DU7" s="25">
        <v>18.72</v>
      </c>
      <c r="DV7" s="25">
        <v>19.739999999999998</v>
      </c>
      <c r="DW7" s="25">
        <v>22.01</v>
      </c>
      <c r="DX7" s="25">
        <v>18.940000000000001</v>
      </c>
      <c r="DY7" s="25">
        <v>20.36</v>
      </c>
      <c r="DZ7" s="25">
        <v>22.41</v>
      </c>
      <c r="EA7" s="25">
        <v>23.68</v>
      </c>
      <c r="EB7" s="25">
        <v>25.76</v>
      </c>
      <c r="EC7" s="25">
        <v>22.3</v>
      </c>
      <c r="ED7" s="25">
        <v>0.4</v>
      </c>
      <c r="EE7" s="25">
        <v>0.31</v>
      </c>
      <c r="EF7" s="25">
        <v>0.38</v>
      </c>
      <c r="EG7" s="25">
        <v>0.41</v>
      </c>
      <c r="EH7" s="25">
        <v>0.35</v>
      </c>
      <c r="EI7" s="25">
        <v>0.74</v>
      </c>
      <c r="EJ7" s="25">
        <v>0.75</v>
      </c>
      <c r="EK7" s="25">
        <v>0.73</v>
      </c>
      <c r="EL7" s="25">
        <v>0.79</v>
      </c>
      <c r="EM7" s="25">
        <v>0.75</v>
      </c>
      <c r="EN7" s="25">
        <v>0.66</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2">
      <c r="B11">
        <v>4</v>
      </c>
      <c r="C11">
        <v>3</v>
      </c>
      <c r="D11">
        <v>2</v>
      </c>
      <c r="E11">
        <v>1</v>
      </c>
      <c r="F11">
        <v>0</v>
      </c>
      <c r="G11" t="s">
        <v>104</v>
      </c>
    </row>
    <row r="12" spans="1:144" x14ac:dyDescent="0.2">
      <c r="B12">
        <v>1</v>
      </c>
      <c r="C12">
        <v>1</v>
      </c>
      <c r="D12">
        <v>1</v>
      </c>
      <c r="E12">
        <v>2</v>
      </c>
      <c r="F12">
        <v>3</v>
      </c>
      <c r="G12" t="s">
        <v>105</v>
      </c>
    </row>
    <row r="13" spans="1:144" x14ac:dyDescent="0.2">
      <c r="B13" t="s">
        <v>106</v>
      </c>
      <c r="C13" t="s">
        <v>106</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nasupply19</cp:lastModifiedBy>
  <cp:lastPrinted>2023-01-24T06:43:07Z</cp:lastPrinted>
  <dcterms:created xsi:type="dcterms:W3CDTF">2022-12-01T01:05:44Z</dcterms:created>
  <dcterms:modified xsi:type="dcterms:W3CDTF">2023-01-24T06:47:28Z</dcterms:modified>
  <cp:category/>
</cp:coreProperties>
</file>