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01\data\上下水道課\水道\★各種調査関係\□公営企業に係る経営比較分析表\公営企業に係る「経営比較分析表」の分析R3決算\提出用\"/>
    </mc:Choice>
  </mc:AlternateContent>
  <workbookProtection workbookAlgorithmName="SHA-512" workbookHashValue="izjpX9jfepoZ/e/jkWTSQQySDJrPuSy/cI/h9cu4UINI3dchqfph6fKY+xIBXaj6iEgSRRrZyq83Xe1ePdnw4A==" workbookSaltValue="lWAS0uAWTqZONirxXi88J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<sst xmlns="http://schemas.openxmlformats.org/spreadsheetml/2006/main" count="228" uniqueCount="115">
  <si>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</si>
  <si>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</si>
  <si>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</si>
  <si>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</si>
  <si>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</si>
  <si>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</si>
  <si>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</si>
  <si>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</si>
  <si>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</si>
  <si>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</si>
  <si>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</si>
  <si>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</si>
  <si>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</si>
  <si>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</si>
  <si>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</si>
  <si>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</si>
  <si>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</si>
  <si>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</si>
  <si>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</si>
  <si>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</si>
  <si>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</si>
  <si>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</si>
  <si>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</si>
  <si>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</si>
  <si>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</si>
  <si>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</si>
  <si>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</si>
  <si>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</si>
  <si>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</si>
  <si>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</si>
  <si>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</si>
  <si>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</si>
  <si>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</si>
  <si>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</si>
  <si>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</si>
  <si>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</si>
  <si>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</si>
  <si>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</si>
  <si>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</si>
  <si>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</si>
  <si>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</si>
  <si>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</si>
  <si>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</si>
  <si>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</si>
  <si>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</si>
  <si>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</si>
  <si>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</si>
  <si>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</si>
  <si>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</si>
  <si>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</si>
  <si>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</si>
  <si>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</si>
  <si>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</si>
  <si>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</si>
  <si>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</si>
  <si>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</si>
  <si>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</si>
  <si>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</si>
  <si>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</si>
  <si>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</si>
  <si>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</si>
  <si>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</si>
  <si>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</si>
  <si>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</si>
  <si>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</si>
  <si>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</si>
  <si>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</si>
  <si>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</si>
  <si>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</si>
  <si>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</si>
  <si>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</si>
  <si>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</si>
  <si>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</si>
  <si>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</si>
  <si>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</si>
  <si>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</si>
  <si>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</si>
  <si>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</si>
  <si>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</si>
  <si>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</si>
  <si>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</si>
  <si>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</si>
  <si>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</si>
  <si>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</si>
  <si>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</si>
  <si>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</si>
  <si>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</si>
  <si>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</si>
  <si>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</si>
  <si>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</si>
  <si>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</si>
  <si>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</si>
  <si>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</si>
  <si>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</si>
  <si>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</si>
  <si>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</si>
  <si>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</si>
  <si>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</si>
  <si>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</si>
  <si>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</si>
  <si>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</si>
  <si>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</si>
  <si>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</si>
  <si>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</si>
  <si>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</si>
  <si>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</si>
  <si>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</si>
  <si>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</si>
  <si>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</si>
  <si>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</si>
  <si>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</si>
  <si>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</si>
  <si>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①②③のいずれも平均値を大きく下回っているが、これは統合簡水分の管路経過年数について正確に把握できていない部分があることが要因と考える。
　今後も管理資産精度の向上及び、老朽管の計画的・継続的な更新が必要と考える。</t>
    <rPh sb="54" eb="56">
      <t>ブブン</t>
    </rPh>
    <rPh sb="74" eb="76">
      <t>カンリ</t>
    </rPh>
    <rPh sb="76" eb="78">
      <t>シサン</t>
    </rPh>
    <rPh sb="78" eb="80">
      <t>セイド</t>
    </rPh>
    <rPh sb="81" eb="83">
      <t>コウジョウ</t>
    </rPh>
    <rPh sb="83" eb="84">
      <t>オヨ</t>
    </rPh>
    <rPh sb="104" eb="105">
      <t>カンガ</t>
    </rPh>
    <phoneticPr fontId="4"/>
  </si>
  <si>
    <t>　簡水を統合した事で経営状況が悪化し、平均値を下回る箇所（項目）が見られるため、経常収支比率や有収率の向上等、更なる経営健全化を図る必要がある。
　また、今後は老朽施設・管路等の設備更新を実施する必要があり、水道料金の改定を含めた財源の確保が重要課題である。</t>
    <rPh sb="8" eb="9">
      <t>コト</t>
    </rPh>
    <rPh sb="10" eb="12">
      <t>ケイエイ</t>
    </rPh>
    <rPh sb="12" eb="14">
      <t>ジョウキョウ</t>
    </rPh>
    <rPh sb="15" eb="17">
      <t>アッカ</t>
    </rPh>
    <rPh sb="19" eb="22">
      <t>ヘイキンチ</t>
    </rPh>
    <rPh sb="23" eb="25">
      <t>シタマワ</t>
    </rPh>
    <rPh sb="26" eb="28">
      <t>カショ</t>
    </rPh>
    <rPh sb="29" eb="31">
      <t>コウモク</t>
    </rPh>
    <rPh sb="33" eb="34">
      <t>ミ</t>
    </rPh>
    <rPh sb="40" eb="42">
      <t>ケイジョウ</t>
    </rPh>
    <rPh sb="55" eb="56">
      <t>サラ</t>
    </rPh>
    <rPh sb="82" eb="84">
      <t>シセツ</t>
    </rPh>
    <rPh sb="85" eb="87">
      <t>カンロ</t>
    </rPh>
    <phoneticPr fontId="4"/>
  </si>
  <si>
    <t>①一般会計繰入金の減額により、令和２年度から経常収支比率は100％を下回っている。
②一般会計繰入金の減額により、令和２年度から累積欠損金が発生した。
③流動比率は200％を超えており、支払い能力に問題はないが、今後も同程度の比率を維持するための検証が必要である。
④平成29年度に簡水を統合した為、平均値を上回っている。
⑤平均値を下回っており、近い将来、料金改定の必要がある。
⑥有収率が低いために平均値を上回っている。今後も有収率の向上が必要である。
⑦施設利用率は平均値を上回っているが、今後の人口減少を踏まえ、施設の統廃合・ダウンサイジングを検討する時期にきている。
⑧依然として平均値を大きく下回っている。今後も継続的な漏水調査、老朽管の更新を行う。</t>
    <rPh sb="1" eb="3">
      <t>イッパン</t>
    </rPh>
    <rPh sb="3" eb="5">
      <t>カイケイ</t>
    </rPh>
    <rPh sb="5" eb="7">
      <t>クリイレ</t>
    </rPh>
    <rPh sb="7" eb="8">
      <t>キン</t>
    </rPh>
    <rPh sb="9" eb="11">
      <t>ゲンガク</t>
    </rPh>
    <rPh sb="22" eb="24">
      <t>ケイジョウ</t>
    </rPh>
    <rPh sb="24" eb="26">
      <t>シュウシ</t>
    </rPh>
    <rPh sb="26" eb="28">
      <t>ヒリツ</t>
    </rPh>
    <rPh sb="44" eb="46">
      <t>イッパン</t>
    </rPh>
    <rPh sb="46" eb="48">
      <t>カイケイ</t>
    </rPh>
    <rPh sb="48" eb="50">
      <t>クリイレ</t>
    </rPh>
    <rPh sb="50" eb="51">
      <t>キン</t>
    </rPh>
    <rPh sb="52" eb="54">
      <t>ゲンガク</t>
    </rPh>
    <rPh sb="65" eb="67">
      <t>ルイセキ</t>
    </rPh>
    <rPh sb="67" eb="69">
      <t>ケッソン</t>
    </rPh>
    <rPh sb="69" eb="70">
      <t>キン</t>
    </rPh>
    <rPh sb="71" eb="73">
      <t>ハッセイ</t>
    </rPh>
    <rPh sb="79" eb="81">
      <t>リュウドウ</t>
    </rPh>
    <rPh sb="81" eb="83">
      <t>ヒリツ</t>
    </rPh>
    <rPh sb="89" eb="90">
      <t>コ</t>
    </rPh>
    <rPh sb="95" eb="97">
      <t>シハラ</t>
    </rPh>
    <rPh sb="98" eb="100">
      <t>ノウリョク</t>
    </rPh>
    <rPh sb="101" eb="103">
      <t>モンダイ</t>
    </rPh>
    <rPh sb="108" eb="110">
      <t>コンゴ</t>
    </rPh>
    <rPh sb="111" eb="114">
      <t>ドウテイド</t>
    </rPh>
    <rPh sb="115" eb="117">
      <t>ヒリツ</t>
    </rPh>
    <rPh sb="118" eb="120">
      <t>イジ</t>
    </rPh>
    <rPh sb="125" eb="127">
      <t>ケンショウ</t>
    </rPh>
    <rPh sb="128" eb="130">
      <t>ヒツヨウ</t>
    </rPh>
    <rPh sb="167" eb="170">
      <t>ヘイキンチ</t>
    </rPh>
    <rPh sb="178" eb="179">
      <t>チカ</t>
    </rPh>
    <rPh sb="180" eb="182">
      <t>ショウライ</t>
    </rPh>
    <rPh sb="188" eb="190">
      <t>ヒツヨウ</t>
    </rPh>
    <rPh sb="236" eb="238">
      <t>シセツ</t>
    </rPh>
    <rPh sb="238" eb="240">
      <t>リヨウ</t>
    </rPh>
    <rPh sb="240" eb="241">
      <t>リツ</t>
    </rPh>
    <rPh sb="242" eb="245">
      <t>ヘイキンチ</t>
    </rPh>
    <rPh sb="246" eb="248">
      <t>ウワマワ</t>
    </rPh>
    <rPh sb="254" eb="256">
      <t>コンゴ</t>
    </rPh>
    <rPh sb="286" eb="288">
      <t>ジキ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</si>
</sst>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0.19</c:v>
                </c:pt>
                <c:pt idx="1">
                  <c:v>0.42</c:v>
                </c:pt>
                <c:pt idx="2">
                  <c:v>0.26</c:v>
                </c:pt>
                <c:pt idx="3">
                  <c:v>0.37</c:v>
                </c:pt>
                <c:pt idx="4">
                  <c:v>0.38</c:v>
                </c:pt>
              </c:numCache>
            </c:numRef>
          </c:val>
          <c:extLst>
            <c:ext xmlns:c16="http://schemas.microsoft.com/office/drawing/2014/chart" uri="{C3380CC4-5D6E-409C-BE32-E72D297353CC}">
              <c16:uniqueId val="{00000000-1954-470E-8EAF-0BA07234C1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1954-470E-8EAF-0BA07234C1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59.64</c:v>
                </c:pt>
                <c:pt idx="1">
                  <c:v>59.49</c:v>
                </c:pt>
                <c:pt idx="2">
                  <c:v>59.56</c:v>
                </c:pt>
                <c:pt idx="3">
                  <c:v>58.83</c:v>
                </c:pt>
                <c:pt idx="4">
                  <c:v>56.4</c:v>
                </c:pt>
              </c:numCache>
            </c:numRef>
          </c:val>
          <c:extLst>
            <c:ext xmlns:c16="http://schemas.microsoft.com/office/drawing/2014/chart" uri="{C3380CC4-5D6E-409C-BE32-E72D297353CC}">
              <c16:uniqueId val="{00000000-9BAF-4F2F-94E0-D215159B87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9BAF-4F2F-94E0-D215159B87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65.459999999999994</c:v>
                </c:pt>
                <c:pt idx="1">
                  <c:v>64.900000000000006</c:v>
                </c:pt>
                <c:pt idx="2">
                  <c:v>64.430000000000007</c:v>
                </c:pt>
                <c:pt idx="3">
                  <c:v>65.77</c:v>
                </c:pt>
                <c:pt idx="4">
                  <c:v>66.39</c:v>
                </c:pt>
              </c:numCache>
            </c:numRef>
          </c:val>
          <c:extLst>
            <c:ext xmlns:c16="http://schemas.microsoft.com/office/drawing/2014/chart" uri="{C3380CC4-5D6E-409C-BE32-E72D297353CC}">
              <c16:uniqueId val="{00000000-798B-416D-A113-FDDF2BCC74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798B-416D-A113-FDDF2BCC74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104.07</c:v>
                </c:pt>
                <c:pt idx="1">
                  <c:v>108.41</c:v>
                </c:pt>
                <c:pt idx="2">
                  <c:v>104.28</c:v>
                </c:pt>
                <c:pt idx="3">
                  <c:v>91.58</c:v>
                </c:pt>
                <c:pt idx="4">
                  <c:v>89.09</c:v>
                </c:pt>
              </c:numCache>
            </c:numRef>
          </c:val>
          <c:extLst>
            <c:ext xmlns:c16="http://schemas.microsoft.com/office/drawing/2014/chart" uri="{C3380CC4-5D6E-409C-BE32-E72D297353CC}">
              <c16:uniqueId val="{00000000-3740-4DBF-A1B5-017D713B6E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3740-4DBF-A1B5-017D713B6E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17.41</c:v>
                </c:pt>
                <c:pt idx="1">
                  <c:v>21.68</c:v>
                </c:pt>
                <c:pt idx="2">
                  <c:v>25.46</c:v>
                </c:pt>
                <c:pt idx="3">
                  <c:v>28.88</c:v>
                </c:pt>
                <c:pt idx="4">
                  <c:v>31.82</c:v>
                </c:pt>
              </c:numCache>
            </c:numRef>
          </c:val>
          <c:extLst>
            <c:ext xmlns:c16="http://schemas.microsoft.com/office/drawing/2014/chart" uri="{C3380CC4-5D6E-409C-BE32-E72D297353CC}">
              <c16:uniqueId val="{00000000-6A37-4E0D-B87E-E58D5F6676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6A37-4E0D-B87E-E58D5F6676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1.58</c:v>
                </c:pt>
                <c:pt idx="1">
                  <c:v>1.66</c:v>
                </c:pt>
                <c:pt idx="2">
                  <c:v>1.57</c:v>
                </c:pt>
                <c:pt idx="3">
                  <c:v>1.57</c:v>
                </c:pt>
                <c:pt idx="4">
                  <c:v>1.57</c:v>
                </c:pt>
              </c:numCache>
            </c:numRef>
          </c:val>
          <c:extLst>
            <c:ext xmlns:c16="http://schemas.microsoft.com/office/drawing/2014/chart" uri="{C3380CC4-5D6E-409C-BE32-E72D297353CC}">
              <c16:uniqueId val="{00000000-CF77-474A-8F41-A6943AA8F6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CF77-474A-8F41-A6943AA8F6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quot;-&quot;">
                  <c:v>12.46</c:v>
                </c:pt>
                <c:pt idx="4" formatCode="#,##0.00;&quot;△&quot;#,##0.00;&quot;-&quot;">
                  <c:v>15.08</c:v>
                </c:pt>
              </c:numCache>
            </c:numRef>
          </c:val>
          <c:extLst>
            <c:ext xmlns:c16="http://schemas.microsoft.com/office/drawing/2014/chart" uri="{C3380CC4-5D6E-409C-BE32-E72D297353CC}">
              <c16:uniqueId val="{00000000-1389-4934-869F-AE9F17817C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1389-4934-869F-AE9F17817C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231.79</c:v>
                </c:pt>
                <c:pt idx="1">
                  <c:v>242.09</c:v>
                </c:pt>
                <c:pt idx="2">
                  <c:v>306.74</c:v>
                </c:pt>
                <c:pt idx="3">
                  <c:v>299.64999999999998</c:v>
                </c:pt>
                <c:pt idx="4">
                  <c:v>254.39</c:v>
                </c:pt>
              </c:numCache>
            </c:numRef>
          </c:val>
          <c:extLst>
            <c:ext xmlns:c16="http://schemas.microsoft.com/office/drawing/2014/chart" uri="{C3380CC4-5D6E-409C-BE32-E72D297353CC}">
              <c16:uniqueId val="{00000000-19D6-4E1A-948E-600729831C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19D6-4E1A-948E-600729831C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670.68</c:v>
                </c:pt>
                <c:pt idx="1">
                  <c:v>618.21</c:v>
                </c:pt>
                <c:pt idx="2">
                  <c:v>509.69</c:v>
                </c:pt>
                <c:pt idx="3">
                  <c:v>468.26</c:v>
                </c:pt>
                <c:pt idx="4">
                  <c:v>432.48</c:v>
                </c:pt>
              </c:numCache>
            </c:numRef>
          </c:val>
          <c:extLst>
            <c:ext xmlns:c16="http://schemas.microsoft.com/office/drawing/2014/chart" uri="{C3380CC4-5D6E-409C-BE32-E72D297353CC}">
              <c16:uniqueId val="{00000000-49FC-4FA6-B11A-2B5C777F22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49FC-4FA6-B11A-2B5C777F22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72.95</c:v>
                </c:pt>
                <c:pt idx="1">
                  <c:v>76.92</c:v>
                </c:pt>
                <c:pt idx="2">
                  <c:v>80.33</c:v>
                </c:pt>
                <c:pt idx="3">
                  <c:v>83.67</c:v>
                </c:pt>
                <c:pt idx="4">
                  <c:v>81.16</c:v>
                </c:pt>
              </c:numCache>
            </c:numRef>
          </c:val>
          <c:extLst>
            <c:ext xmlns:c16="http://schemas.microsoft.com/office/drawing/2014/chart" uri="{C3380CC4-5D6E-409C-BE32-E72D297353CC}">
              <c16:uniqueId val="{00000000-D2D9-4136-9321-1CC941010E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D2D9-4136-9321-1CC941010E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275.52</c:v>
                </c:pt>
                <c:pt idx="1">
                  <c:v>263.08999999999997</c:v>
                </c:pt>
                <c:pt idx="2">
                  <c:v>248.45</c:v>
                </c:pt>
                <c:pt idx="3">
                  <c:v>237.47</c:v>
                </c:pt>
                <c:pt idx="4">
                  <c:v>249.41</c:v>
                </c:pt>
              </c:numCache>
            </c:numRef>
          </c:val>
          <c:extLst>
            <c:ext xmlns:c16="http://schemas.microsoft.com/office/drawing/2014/chart" uri="{C3380CC4-5D6E-409C-BE32-E72D297353CC}">
              <c16:uniqueId val="{00000000-62D6-4DEF-AB72-378AA08005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62D6-4DEF-AB72-378AA08005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壱岐市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25494</v>
      </c>
      <c r="AM8" s="69"/>
      <c r="AN8" s="69"/>
      <c r="AO8" s="69"/>
      <c r="AP8" s="69"/>
      <c r="AQ8" s="69"/>
      <c r="AR8" s="69"/>
      <c r="AS8" s="69"/>
      <c r="AT8" s="37">
        <f>データ!$S$6</f>
        <v>139.41999999999999</v>
      </c>
      <c r="AU8" s="38"/>
      <c r="AV8" s="38"/>
      <c r="AW8" s="38"/>
      <c r="AX8" s="38"/>
      <c r="AY8" s="38"/>
      <c r="AZ8" s="38"/>
      <c r="BA8" s="38"/>
      <c r="BB8" s="58">
        <f>データ!$T$6</f>
        <v>182.86</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71.87</v>
      </c>
      <c r="J10" s="38"/>
      <c r="K10" s="38"/>
      <c r="L10" s="38"/>
      <c r="M10" s="38"/>
      <c r="N10" s="38"/>
      <c r="O10" s="68"/>
      <c r="P10" s="58">
        <f>データ!$P$6</f>
        <v>99.75</v>
      </c>
      <c r="Q10" s="58"/>
      <c r="R10" s="58"/>
      <c r="S10" s="58"/>
      <c r="T10" s="58"/>
      <c r="U10" s="58"/>
      <c r="V10" s="58"/>
      <c r="W10" s="69">
        <f>データ!$Q$6</f>
        <v>4240</v>
      </c>
      <c r="X10" s="69"/>
      <c r="Y10" s="69"/>
      <c r="Z10" s="69"/>
      <c r="AA10" s="69"/>
      <c r="AB10" s="69"/>
      <c r="AC10" s="69"/>
      <c r="AD10" s="2"/>
      <c r="AE10" s="2"/>
      <c r="AF10" s="2"/>
      <c r="AG10" s="2"/>
      <c r="AH10" s="2"/>
      <c r="AI10" s="2"/>
      <c r="AJ10" s="2"/>
      <c r="AK10" s="2"/>
      <c r="AL10" s="69">
        <f>データ!$U$6</f>
        <v>25107</v>
      </c>
      <c r="AM10" s="69"/>
      <c r="AN10" s="69"/>
      <c r="AO10" s="69"/>
      <c r="AP10" s="69"/>
      <c r="AQ10" s="69"/>
      <c r="AR10" s="69"/>
      <c r="AS10" s="69"/>
      <c r="AT10" s="37">
        <f>データ!$V$6</f>
        <v>133.93</v>
      </c>
      <c r="AU10" s="38"/>
      <c r="AV10" s="38"/>
      <c r="AW10" s="38"/>
      <c r="AX10" s="38"/>
      <c r="AY10" s="38"/>
      <c r="AZ10" s="38"/>
      <c r="BA10" s="38"/>
      <c r="BB10" s="58">
        <f>データ!$W$6</f>
        <v>187.46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2"/>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2"/>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2"/>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2"/>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2"/>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2"/>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2"/>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2"/>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2"/>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2"/>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2"/>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2"/>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2"/>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2"/>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2"/>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2"/>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2"/>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2"/>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2"/>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2"/>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2"/>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2"/>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2"/>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2"/>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2"/>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2"/>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2"/>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9"/>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9"/>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P7G2VyXIjgYXhvsSMv2Q2v/zIM+W337+JoQkraeY0NPDqvmsFGi31jsvilJstMtWFRSW6uqyuqs61aPSWZ4oDQ==" saltValue="dw0s4rKUqn4bcm7H2crM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422100</v>
      </c>
      <c r="D6" s="20">
        <f t="shared" si="3"/>
        <v>46</v>
      </c>
      <c r="E6" s="20">
        <f t="shared" si="3"/>
        <v>1</v>
      </c>
      <c r="F6" s="20">
        <f t="shared" si="3"/>
        <v>0</v>
      </c>
      <c r="G6" s="20">
        <f t="shared" si="3"/>
        <v>1</v>
      </c>
      <c r="H6" s="20" t="str">
        <f t="shared" si="3"/>
        <v>長崎県　壱岐市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71.87</v>
      </c>
      <c r="P6" s="21">
        <f t="shared" si="3"/>
        <v>99.75</v>
      </c>
      <c r="Q6" s="21">
        <f t="shared" si="3"/>
        <v>4240</v>
      </c>
      <c r="R6" s="21">
        <f t="shared" si="3"/>
        <v>25494</v>
      </c>
      <c r="S6" s="21">
        <f t="shared" si="3"/>
        <v>139.41999999999999</v>
      </c>
      <c r="T6" s="21">
        <f t="shared" si="3"/>
        <v>182.86</v>
      </c>
      <c r="U6" s="21">
        <f t="shared" si="3"/>
        <v>25107</v>
      </c>
      <c r="V6" s="21">
        <f t="shared" si="3"/>
        <v>133.93</v>
      </c>
      <c r="W6" s="21">
        <f t="shared" si="3"/>
        <v>187.46</v>
      </c>
      <c r="X6" s="22">
        <f>IF(X7="",NA(),X7)</f>
        <v>104.07</v>
      </c>
      <c r="Y6" s="22">
        <f t="shared" ref="Y6:AG6" si="4">IF(Y7="",NA(),Y7)</f>
        <v>108.41</v>
      </c>
      <c r="Z6" s="22">
        <f t="shared" si="4"/>
        <v>104.28</v>
      </c>
      <c r="AA6" s="22">
        <f t="shared" si="4"/>
        <v>91.58</v>
      </c>
      <c r="AB6" s="22">
        <f t="shared" si="4"/>
        <v>89.09</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2">
        <f t="shared" si="5"/>
        <v>12.46</v>
      </c>
      <c r="AM6" s="22">
        <f t="shared" si="5"/>
        <v>15.08</v>
      </c>
      <c r="AN6" s="22">
        <f t="shared" si="5"/>
        <v>2.64</v>
      </c>
      <c r="AO6" s="22">
        <f t="shared" si="5"/>
        <v>3.16</v>
      </c>
      <c r="AP6" s="22">
        <f t="shared" si="5"/>
        <v>3.59</v>
      </c>
      <c r="AQ6" s="22">
        <f t="shared" si="5"/>
        <v>3.98</v>
      </c>
      <c r="AR6" s="22">
        <f t="shared" si="5"/>
        <v>6.02</v>
      </c>
      <c r="AS6" s="21" t="str">
        <f>IF(AS7="","",IF(AS7="-","【-】","【"&amp;SUBSTITUTE(TEXT(AS7,"#,##0.00"),"-","△")&amp;"】"))</f>
        <v>【1.30】</v>
      </c>
      <c r="AT6" s="22">
        <f>IF(AT7="",NA(),AT7)</f>
        <v>231.79</v>
      </c>
      <c r="AU6" s="22">
        <f t="shared" ref="AU6:BC6" si="6">IF(AU7="",NA(),AU7)</f>
        <v>242.09</v>
      </c>
      <c r="AV6" s="22">
        <f t="shared" si="6"/>
        <v>306.74</v>
      </c>
      <c r="AW6" s="22">
        <f t="shared" si="6"/>
        <v>299.64999999999998</v>
      </c>
      <c r="AX6" s="22">
        <f t="shared" si="6"/>
        <v>254.39</v>
      </c>
      <c r="AY6" s="22">
        <f t="shared" si="6"/>
        <v>359.47</v>
      </c>
      <c r="AZ6" s="22">
        <f t="shared" si="6"/>
        <v>369.69</v>
      </c>
      <c r="BA6" s="22">
        <f t="shared" si="6"/>
        <v>379.08</v>
      </c>
      <c r="BB6" s="22">
        <f t="shared" si="6"/>
        <v>367.55</v>
      </c>
      <c r="BC6" s="22">
        <f t="shared" si="6"/>
        <v>378.56</v>
      </c>
      <c r="BD6" s="21" t="str">
        <f>IF(BD7="","",IF(BD7="-","【-】","【"&amp;SUBSTITUTE(TEXT(BD7,"#,##0.00"),"-","△")&amp;"】"))</f>
        <v>【261.51】</v>
      </c>
      <c r="BE6" s="22">
        <f>IF(BE7="",NA(),BE7)</f>
        <v>670.68</v>
      </c>
      <c r="BF6" s="22">
        <f t="shared" ref="BF6:BN6" si="7">IF(BF7="",NA(),BF7)</f>
        <v>618.21</v>
      </c>
      <c r="BG6" s="22">
        <f t="shared" si="7"/>
        <v>509.69</v>
      </c>
      <c r="BH6" s="22">
        <f t="shared" si="7"/>
        <v>468.26</v>
      </c>
      <c r="BI6" s="22">
        <f t="shared" si="7"/>
        <v>432.48</v>
      </c>
      <c r="BJ6" s="22">
        <f t="shared" si="7"/>
        <v>401.79</v>
      </c>
      <c r="BK6" s="22">
        <f t="shared" si="7"/>
        <v>402.99</v>
      </c>
      <c r="BL6" s="22">
        <f t="shared" si="7"/>
        <v>398.98</v>
      </c>
      <c r="BM6" s="22">
        <f t="shared" si="7"/>
        <v>418.68</v>
      </c>
      <c r="BN6" s="22">
        <f t="shared" si="7"/>
        <v>395.68</v>
      </c>
      <c r="BO6" s="21" t="str">
        <f>IF(BO7="","",IF(BO7="-","【-】","【"&amp;SUBSTITUTE(TEXT(BO7,"#,##0.00"),"-","△")&amp;"】"))</f>
        <v>【265.16】</v>
      </c>
      <c r="BP6" s="22">
        <f>IF(BP7="",NA(),BP7)</f>
        <v>72.95</v>
      </c>
      <c r="BQ6" s="22">
        <f t="shared" ref="BQ6:BY6" si="8">IF(BQ7="",NA(),BQ7)</f>
        <v>76.92</v>
      </c>
      <c r="BR6" s="22">
        <f t="shared" si="8"/>
        <v>80.33</v>
      </c>
      <c r="BS6" s="22">
        <f t="shared" si="8"/>
        <v>83.67</v>
      </c>
      <c r="BT6" s="22">
        <f t="shared" si="8"/>
        <v>81.16</v>
      </c>
      <c r="BU6" s="22">
        <f t="shared" si="8"/>
        <v>100.12</v>
      </c>
      <c r="BV6" s="22">
        <f t="shared" si="8"/>
        <v>98.66</v>
      </c>
      <c r="BW6" s="22">
        <f t="shared" si="8"/>
        <v>98.64</v>
      </c>
      <c r="BX6" s="22">
        <f t="shared" si="8"/>
        <v>94.78</v>
      </c>
      <c r="BY6" s="22">
        <f t="shared" si="8"/>
        <v>97.59</v>
      </c>
      <c r="BZ6" s="21" t="str">
        <f>IF(BZ7="","",IF(BZ7="-","【-】","【"&amp;SUBSTITUTE(TEXT(BZ7,"#,##0.00"),"-","△")&amp;"】"))</f>
        <v>【102.35】</v>
      </c>
      <c r="CA6" s="22">
        <f>IF(CA7="",NA(),CA7)</f>
        <v>275.52</v>
      </c>
      <c r="CB6" s="22">
        <f t="shared" ref="CB6:CJ6" si="9">IF(CB7="",NA(),CB7)</f>
        <v>263.08999999999997</v>
      </c>
      <c r="CC6" s="22">
        <f t="shared" si="9"/>
        <v>248.45</v>
      </c>
      <c r="CD6" s="22">
        <f t="shared" si="9"/>
        <v>237.47</v>
      </c>
      <c r="CE6" s="22">
        <f t="shared" si="9"/>
        <v>249.41</v>
      </c>
      <c r="CF6" s="22">
        <f t="shared" si="9"/>
        <v>174.97</v>
      </c>
      <c r="CG6" s="22">
        <f t="shared" si="9"/>
        <v>178.59</v>
      </c>
      <c r="CH6" s="22">
        <f t="shared" si="9"/>
        <v>178.92</v>
      </c>
      <c r="CI6" s="22">
        <f t="shared" si="9"/>
        <v>181.3</v>
      </c>
      <c r="CJ6" s="22">
        <f t="shared" si="9"/>
        <v>181.71</v>
      </c>
      <c r="CK6" s="21" t="str">
        <f>IF(CK7="","",IF(CK7="-","【-】","【"&amp;SUBSTITUTE(TEXT(CK7,"#,##0.00"),"-","△")&amp;"】"))</f>
        <v>【167.74】</v>
      </c>
      <c r="CL6" s="22">
        <f>IF(CL7="",NA(),CL7)</f>
        <v>59.64</v>
      </c>
      <c r="CM6" s="22">
        <f t="shared" ref="CM6:CU6" si="10">IF(CM7="",NA(),CM7)</f>
        <v>59.49</v>
      </c>
      <c r="CN6" s="22">
        <f t="shared" si="10"/>
        <v>59.56</v>
      </c>
      <c r="CO6" s="22">
        <f t="shared" si="10"/>
        <v>58.83</v>
      </c>
      <c r="CP6" s="22">
        <f t="shared" si="10"/>
        <v>56.4</v>
      </c>
      <c r="CQ6" s="22">
        <f t="shared" si="10"/>
        <v>55.63</v>
      </c>
      <c r="CR6" s="22">
        <f t="shared" si="10"/>
        <v>55.03</v>
      </c>
      <c r="CS6" s="22">
        <f t="shared" si="10"/>
        <v>55.14</v>
      </c>
      <c r="CT6" s="22">
        <f t="shared" si="10"/>
        <v>55.89</v>
      </c>
      <c r="CU6" s="22">
        <f t="shared" si="10"/>
        <v>55.72</v>
      </c>
      <c r="CV6" s="21" t="str">
        <f>IF(CV7="","",IF(CV7="-","【-】","【"&amp;SUBSTITUTE(TEXT(CV7,"#,##0.00"),"-","△")&amp;"】"))</f>
        <v>【60.29】</v>
      </c>
      <c r="CW6" s="22">
        <f>IF(CW7="",NA(),CW7)</f>
        <v>65.459999999999994</v>
      </c>
      <c r="CX6" s="22">
        <f t="shared" ref="CX6:DF6" si="11">IF(CX7="",NA(),CX7)</f>
        <v>64.900000000000006</v>
      </c>
      <c r="CY6" s="22">
        <f t="shared" si="11"/>
        <v>64.430000000000007</v>
      </c>
      <c r="CZ6" s="22">
        <f t="shared" si="11"/>
        <v>65.77</v>
      </c>
      <c r="DA6" s="22">
        <f t="shared" si="11"/>
        <v>66.39</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17.41</v>
      </c>
      <c r="DI6" s="22">
        <f t="shared" ref="DI6:DQ6" si="12">IF(DI7="",NA(),DI7)</f>
        <v>21.68</v>
      </c>
      <c r="DJ6" s="22">
        <f t="shared" si="12"/>
        <v>25.46</v>
      </c>
      <c r="DK6" s="22">
        <f t="shared" si="12"/>
        <v>28.88</v>
      </c>
      <c r="DL6" s="22">
        <f t="shared" si="12"/>
        <v>31.82</v>
      </c>
      <c r="DM6" s="22">
        <f t="shared" si="12"/>
        <v>48.05</v>
      </c>
      <c r="DN6" s="22">
        <f t="shared" si="12"/>
        <v>48.87</v>
      </c>
      <c r="DO6" s="22">
        <f t="shared" si="12"/>
        <v>49.92</v>
      </c>
      <c r="DP6" s="22">
        <f t="shared" si="12"/>
        <v>50.63</v>
      </c>
      <c r="DQ6" s="22">
        <f t="shared" si="12"/>
        <v>51.29</v>
      </c>
      <c r="DR6" s="21" t="str">
        <f>IF(DR7="","",IF(DR7="-","【-】","【"&amp;SUBSTITUTE(TEXT(DR7,"#,##0.00"),"-","△")&amp;"】"))</f>
        <v>【50.88】</v>
      </c>
      <c r="DS6" s="22">
        <f>IF(DS7="",NA(),DS7)</f>
        <v>1.58</v>
      </c>
      <c r="DT6" s="22">
        <f t="shared" ref="DT6:EB6" si="13">IF(DT7="",NA(),DT7)</f>
        <v>1.66</v>
      </c>
      <c r="DU6" s="22">
        <f t="shared" si="13"/>
        <v>1.57</v>
      </c>
      <c r="DV6" s="22">
        <f t="shared" si="13"/>
        <v>1.57</v>
      </c>
      <c r="DW6" s="22">
        <f t="shared" si="13"/>
        <v>1.57</v>
      </c>
      <c r="DX6" s="22">
        <f t="shared" si="13"/>
        <v>13.39</v>
      </c>
      <c r="DY6" s="22">
        <f t="shared" si="13"/>
        <v>14.85</v>
      </c>
      <c r="DZ6" s="22">
        <f t="shared" si="13"/>
        <v>16.88</v>
      </c>
      <c r="EA6" s="22">
        <f t="shared" si="13"/>
        <v>18.28</v>
      </c>
      <c r="EB6" s="22">
        <f t="shared" si="13"/>
        <v>19.61</v>
      </c>
      <c r="EC6" s="21" t="str">
        <f>IF(EC7="","",IF(EC7="-","【-】","【"&amp;SUBSTITUTE(TEXT(EC7,"#,##0.00"),"-","△")&amp;"】"))</f>
        <v>【22.30】</v>
      </c>
      <c r="ED6" s="22">
        <f>IF(ED7="",NA(),ED7)</f>
        <v>0.19</v>
      </c>
      <c r="EE6" s="22">
        <f t="shared" ref="EE6:EM6" si="14">IF(EE7="",NA(),EE7)</f>
        <v>0.42</v>
      </c>
      <c r="EF6" s="22">
        <f t="shared" si="14"/>
        <v>0.26</v>
      </c>
      <c r="EG6" s="22">
        <f t="shared" si="14"/>
        <v>0.37</v>
      </c>
      <c r="EH6" s="22">
        <f t="shared" si="14"/>
        <v>0.38</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422100</v>
      </c>
      <c r="D7" s="24">
        <v>46</v>
      </c>
      <c r="E7" s="24">
        <v>1</v>
      </c>
      <c r="F7" s="24">
        <v>0</v>
      </c>
      <c r="G7" s="24">
        <v>1</v>
      </c>
      <c r="H7" s="24" t="s">
        <v>93</v>
      </c>
      <c r="I7" s="24" t="s">
        <v>94</v>
      </c>
      <c r="J7" s="24" t="s">
        <v>95</v>
      </c>
      <c r="K7" s="24" t="s">
        <v>96</v>
      </c>
      <c r="L7" s="24" t="s">
        <v>97</v>
      </c>
      <c r="M7" s="24" t="s">
        <v>98</v>
      </c>
      <c r="N7" s="25" t="s">
        <v>99</v>
      </c>
      <c r="O7" s="25">
        <v>71.87</v>
      </c>
      <c r="P7" s="25">
        <v>99.75</v>
      </c>
      <c r="Q7" s="25">
        <v>4240</v>
      </c>
      <c r="R7" s="25">
        <v>25494</v>
      </c>
      <c r="S7" s="25">
        <v>139.41999999999999</v>
      </c>
      <c r="T7" s="25">
        <v>182.86</v>
      </c>
      <c r="U7" s="25">
        <v>25107</v>
      </c>
      <c r="V7" s="25">
        <v>133.93</v>
      </c>
      <c r="W7" s="25">
        <v>187.46</v>
      </c>
      <c r="X7" s="25">
        <v>104.07</v>
      </c>
      <c r="Y7" s="25">
        <v>108.41</v>
      </c>
      <c r="Z7" s="25">
        <v>104.28</v>
      </c>
      <c r="AA7" s="25">
        <v>91.58</v>
      </c>
      <c r="AB7" s="25">
        <v>89.09</v>
      </c>
      <c r="AC7" s="25">
        <v>110.05</v>
      </c>
      <c r="AD7" s="25">
        <v>108.87</v>
      </c>
      <c r="AE7" s="25">
        <v>108.61</v>
      </c>
      <c r="AF7" s="25">
        <v>108.35</v>
      </c>
      <c r="AG7" s="25">
        <v>108.84</v>
      </c>
      <c r="AH7" s="25">
        <v>111.39</v>
      </c>
      <c r="AI7" s="25">
        <v>0</v>
      </c>
      <c r="AJ7" s="25">
        <v>0</v>
      </c>
      <c r="AK7" s="25">
        <v>0</v>
      </c>
      <c r="AL7" s="25">
        <v>12.46</v>
      </c>
      <c r="AM7" s="25">
        <v>15.08</v>
      </c>
      <c r="AN7" s="25">
        <v>2.64</v>
      </c>
      <c r="AO7" s="25">
        <v>3.16</v>
      </c>
      <c r="AP7" s="25">
        <v>3.59</v>
      </c>
      <c r="AQ7" s="25">
        <v>3.98</v>
      </c>
      <c r="AR7" s="25">
        <v>6.02</v>
      </c>
      <c r="AS7" s="25">
        <v>1.3</v>
      </c>
      <c r="AT7" s="25">
        <v>231.79</v>
      </c>
      <c r="AU7" s="25">
        <v>242.09</v>
      </c>
      <c r="AV7" s="25">
        <v>306.74</v>
      </c>
      <c r="AW7" s="25">
        <v>299.64999999999998</v>
      </c>
      <c r="AX7" s="25">
        <v>254.39</v>
      </c>
      <c r="AY7" s="25">
        <v>359.47</v>
      </c>
      <c r="AZ7" s="25">
        <v>369.69</v>
      </c>
      <c r="BA7" s="25">
        <v>379.08</v>
      </c>
      <c r="BB7" s="25">
        <v>367.55</v>
      </c>
      <c r="BC7" s="25">
        <v>378.56</v>
      </c>
      <c r="BD7" s="25">
        <v>261.51</v>
      </c>
      <c r="BE7" s="25">
        <v>670.68</v>
      </c>
      <c r="BF7" s="25">
        <v>618.21</v>
      </c>
      <c r="BG7" s="25">
        <v>509.69</v>
      </c>
      <c r="BH7" s="25">
        <v>468.26</v>
      </c>
      <c r="BI7" s="25">
        <v>432.48</v>
      </c>
      <c r="BJ7" s="25">
        <v>401.79</v>
      </c>
      <c r="BK7" s="25">
        <v>402.99</v>
      </c>
      <c r="BL7" s="25">
        <v>398.98</v>
      </c>
      <c r="BM7" s="25">
        <v>418.68</v>
      </c>
      <c r="BN7" s="25">
        <v>395.68</v>
      </c>
      <c r="BO7" s="25">
        <v>265.16000000000003</v>
      </c>
      <c r="BP7" s="25">
        <v>72.95</v>
      </c>
      <c r="BQ7" s="25">
        <v>76.92</v>
      </c>
      <c r="BR7" s="25">
        <v>80.33</v>
      </c>
      <c r="BS7" s="25">
        <v>83.67</v>
      </c>
      <c r="BT7" s="25">
        <v>81.16</v>
      </c>
      <c r="BU7" s="25">
        <v>100.12</v>
      </c>
      <c r="BV7" s="25">
        <v>98.66</v>
      </c>
      <c r="BW7" s="25">
        <v>98.64</v>
      </c>
      <c r="BX7" s="25">
        <v>94.78</v>
      </c>
      <c r="BY7" s="25">
        <v>97.59</v>
      </c>
      <c r="BZ7" s="25">
        <v>102.35</v>
      </c>
      <c r="CA7" s="25">
        <v>275.52</v>
      </c>
      <c r="CB7" s="25">
        <v>263.08999999999997</v>
      </c>
      <c r="CC7" s="25">
        <v>248.45</v>
      </c>
      <c r="CD7" s="25">
        <v>237.47</v>
      </c>
      <c r="CE7" s="25">
        <v>249.41</v>
      </c>
      <c r="CF7" s="25">
        <v>174.97</v>
      </c>
      <c r="CG7" s="25">
        <v>178.59</v>
      </c>
      <c r="CH7" s="25">
        <v>178.92</v>
      </c>
      <c r="CI7" s="25">
        <v>181.3</v>
      </c>
      <c r="CJ7" s="25">
        <v>181.71</v>
      </c>
      <c r="CK7" s="25">
        <v>167.74</v>
      </c>
      <c r="CL7" s="25">
        <v>59.64</v>
      </c>
      <c r="CM7" s="25">
        <v>59.49</v>
      </c>
      <c r="CN7" s="25">
        <v>59.56</v>
      </c>
      <c r="CO7" s="25">
        <v>58.83</v>
      </c>
      <c r="CP7" s="25">
        <v>56.4</v>
      </c>
      <c r="CQ7" s="25">
        <v>55.63</v>
      </c>
      <c r="CR7" s="25">
        <v>55.03</v>
      </c>
      <c r="CS7" s="25">
        <v>55.14</v>
      </c>
      <c r="CT7" s="25">
        <v>55.89</v>
      </c>
      <c r="CU7" s="25">
        <v>55.72</v>
      </c>
      <c r="CV7" s="25">
        <v>60.29</v>
      </c>
      <c r="CW7" s="25">
        <v>65.459999999999994</v>
      </c>
      <c r="CX7" s="25">
        <v>64.900000000000006</v>
      </c>
      <c r="CY7" s="25">
        <v>64.430000000000007</v>
      </c>
      <c r="CZ7" s="25">
        <v>65.77</v>
      </c>
      <c r="DA7" s="25">
        <v>66.39</v>
      </c>
      <c r="DB7" s="25">
        <v>82.04</v>
      </c>
      <c r="DC7" s="25">
        <v>81.900000000000006</v>
      </c>
      <c r="DD7" s="25">
        <v>81.39</v>
      </c>
      <c r="DE7" s="25">
        <v>81.27</v>
      </c>
      <c r="DF7" s="25">
        <v>81.260000000000005</v>
      </c>
      <c r="DG7" s="25">
        <v>90.12</v>
      </c>
      <c r="DH7" s="25">
        <v>17.41</v>
      </c>
      <c r="DI7" s="25">
        <v>21.68</v>
      </c>
      <c r="DJ7" s="25">
        <v>25.46</v>
      </c>
      <c r="DK7" s="25">
        <v>28.88</v>
      </c>
      <c r="DL7" s="25">
        <v>31.82</v>
      </c>
      <c r="DM7" s="25">
        <v>48.05</v>
      </c>
      <c r="DN7" s="25">
        <v>48.87</v>
      </c>
      <c r="DO7" s="25">
        <v>49.92</v>
      </c>
      <c r="DP7" s="25">
        <v>50.63</v>
      </c>
      <c r="DQ7" s="25">
        <v>51.29</v>
      </c>
      <c r="DR7" s="25">
        <v>50.88</v>
      </c>
      <c r="DS7" s="25">
        <v>1.58</v>
      </c>
      <c r="DT7" s="25">
        <v>1.66</v>
      </c>
      <c r="DU7" s="25">
        <v>1.57</v>
      </c>
      <c r="DV7" s="25">
        <v>1.57</v>
      </c>
      <c r="DW7" s="25">
        <v>1.57</v>
      </c>
      <c r="DX7" s="25">
        <v>13.39</v>
      </c>
      <c r="DY7" s="25">
        <v>14.85</v>
      </c>
      <c r="DZ7" s="25">
        <v>16.88</v>
      </c>
      <c r="EA7" s="25">
        <v>18.28</v>
      </c>
      <c r="EB7" s="25">
        <v>19.61</v>
      </c>
      <c r="EC7" s="25">
        <v>22.3</v>
      </c>
      <c r="ED7" s="25">
        <v>0.19</v>
      </c>
      <c r="EE7" s="25">
        <v>0.42</v>
      </c>
      <c r="EF7" s="25">
        <v>0.26</v>
      </c>
      <c r="EG7" s="25">
        <v>0.37</v>
      </c>
      <c r="EH7" s="25">
        <v>0.38</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2022-12-01T01:05:50Z</dcterms:created>
  <dcterms:modified xsi:type="dcterms:W3CDTF">2023-01-23T13:11:47Z</dcterms:modified>
  <cp:category/>
</cp:coreProperties>
</file>