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水道部\上水道課共有\1水道総務班共有\099　上水道会計\06 各種調査\財政班調査\経営比較分析調査\R3年度決算について(令和4年度に回答)\124（火）　Fw 【127（金）〆】公営企業に係る経営比較分析表（令和３年度決算）の分析等について\01_経営比較分析表（市町別）\01_経営比較分析表（市町別）\11 西海市\01_水道\"/>
    </mc:Choice>
  </mc:AlternateContent>
  <workbookProtection workbookAlgorithmName="SHA-512" workbookHashValue="f3COTvXAHOrGbgAUpXJxpTl//NKKx7wM+5MNVC1WJtbtUJ4+XZeQQD6yXUISf7lRJWrMZ7PRi3lvE2zj5WU00Q==" workbookSaltValue="2AMVNErS45YMpx7B1z5l0Q==" workbookSpinCount="100000" lockStructure="1"/>
  <bookViews>
    <workbookView xWindow="0" yWindow="0" windowWidth="15360" windowHeight="7635"/>
  </bookViews>
  <sheets>
    <sheet name="法適用_水道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H85" i="4"/>
  <c r="G85" i="4"/>
  <c r="F85" i="4"/>
  <c r="E85" i="4"/>
  <c r="BB10" i="4"/>
  <c r="AT10" i="4"/>
  <c r="AL10" i="4"/>
  <c r="W10" i="4"/>
  <c r="P10" i="4"/>
  <c r="I10" i="4"/>
  <c r="B10" i="4"/>
  <c r="BB8" i="4"/>
  <c r="AT8" i="4"/>
  <c r="AL8" i="4"/>
  <c r="AD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<sst xmlns="http://schemas.openxmlformats.org/spreadsheetml/2006/main" count="228" uniqueCount="112">
  <si>
    <t>経営比較分析表（令和3年度決算）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</si>
  <si>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</si>
  <si>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</si>
  <si>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</si>
  <si>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</si>
  <si>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</si>
  <si>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</si>
  <si>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</si>
  <si>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</si>
  <si>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</si>
  <si>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</si>
  <si>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</si>
  <si>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</si>
  <si>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</si>
  <si>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</si>
  <si>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</si>
  <si>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</si>
  <si>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</si>
  <si>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</si>
  <si>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</si>
  <si>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</si>
  <si>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</si>
  <si>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令和3年度全国平均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</si>
  <si>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</si>
  <si>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</si>
  <si>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</si>
  <si>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</si>
  <si>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</si>
  <si>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</si>
  <si>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</si>
  <si>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</si>
  <si>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</si>
  <si>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</si>
  <si>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</si>
  <si>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</si>
  <si>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</si>
  <si>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</si>
  <si>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</si>
  <si>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</si>
  <si>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</si>
  <si>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</si>
  <si>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</si>
  <si>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</si>
  <si>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</si>
  <si>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</si>
  <si>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</si>
  <si>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</si>
  <si>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</si>
  <si>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</si>
  <si>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</si>
  <si>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</si>
  <si>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</si>
  <si>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</si>
  <si>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</si>
  <si>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</si>
  <si>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</si>
  <si>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</si>
  <si>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</si>
  <si>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</si>
  <si>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</si>
  <si>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</si>
  <si>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</si>
  <si>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</si>
  <si>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</si>
  <si>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</si>
  <si>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</si>
  <si>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</si>
  <si>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</si>
  <si>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</si>
  <si>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</si>
  <si>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</si>
  <si>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</si>
  <si>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</si>
  <si>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</si>
  <si>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</si>
  <si>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</si>
  <si>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</si>
  <si>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</si>
  <si>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</si>
  <si>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</si>
  <si>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</si>
  <si>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</si>
  <si>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</si>
  <si>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</si>
  <si>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</si>
  <si>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</si>
  <si>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</si>
  <si>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</si>
  <si>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</si>
  <si>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</si>
  <si>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</si>
  <si>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</si>
  <si>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長崎県　西海市</t>
  </si>
  <si>
    <t>法適用</t>
  </si>
  <si>
    <t>水道事業</t>
  </si>
  <si>
    <t>末端給水事業</t>
  </si>
  <si>
    <t>A6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</si>
  <si>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</si>
  <si>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</si>
  <si>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</si>
  <si>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</si>
  <si>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</si>
  <si>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</si>
  <si>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</si>
  <si>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</si>
  <si>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</si>
  <si>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</si>
  <si>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</si>
  <si>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</si>
  <si>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経営戦略を策定し、老朽化施設の更新を計画的に実施しているが、依然として多くの老朽化施設が存在している。
　水道サービスを安定して供給するため、今後も経営状況を見ながら、計画的に更新していくことが必要である。</t>
    <phoneticPr fontId="4"/>
  </si>
  <si>
    <t>　安定した水道サービスの供給のため、経営戦略に基づき、経営状況を見ながら計画的に更新事業を行っていく必要がある。累積欠損金が継続して発生している状況であることから、有収率の向上や、施設効率化の向上、料金改定等について検討していく必要がある。</t>
    <phoneticPr fontId="4"/>
  </si>
  <si>
    <t>①経常収支比率：赤字であった簡易水道事業との統合(平成29年度)以降、大幅に低くなっている。徐々に回復傾向にあるものの、対前年度比は横ばいで、経営状況的には目立った変化はない。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
②累積欠損金比率：簡易水道事業との統合以降発生しており、今年度も累積欠損が生じている。
③流動比率：簡易水道事業との統合後の動向を注視しているが、緩やかに上昇傾向にあり、現状では特に問題ない。
④企業債残高対給水収益比率：減少傾向にあったが、昨年度に比べて給水収益が減ったため、比率が高くなっている。今後も高い水準で推移することが見込まれる。
⑤料金回収率：簡易水道事業との統合により低い水準で推移している。今後の状況次第では料金改定等の検討も必要となってくる。
⑥給水原価：簡易水道との統合により上昇し、今後も高い水準で推移することが見込まれる。
⑦施設利用率：昨年度より微増しており、今後も施設の効率性を念頭に整備を行う。
⑧有収率：昨年度より微減しており、今後も計画的な施設整備による改善を図る必要がある。</t>
    <rPh sb="46" eb="48">
      <t>ジョジョ</t>
    </rPh>
    <rPh sb="49" eb="51">
      <t>カイフク</t>
    </rPh>
    <rPh sb="51" eb="53">
      <t>ケイコウ</t>
    </rPh>
    <rPh sb="66" eb="67">
      <t>ヨコ</t>
    </rPh>
    <rPh sb="311" eb="312">
      <t>ユル</t>
    </rPh>
    <rPh sb="315" eb="317">
      <t>ジョウショウ</t>
    </rPh>
    <rPh sb="317" eb="319">
      <t>ケイコウ</t>
    </rPh>
    <rPh sb="360" eb="363">
      <t>サクネンド</t>
    </rPh>
    <rPh sb="364" eb="365">
      <t>クラ</t>
    </rPh>
    <rPh sb="367" eb="369">
      <t>キュウスイ</t>
    </rPh>
    <rPh sb="369" eb="371">
      <t>シュウエキ</t>
    </rPh>
    <rPh sb="372" eb="373">
      <t>ヘ</t>
    </rPh>
    <rPh sb="378" eb="380">
      <t>ヒリツ</t>
    </rPh>
    <rPh sb="381" eb="382">
      <t>タカ</t>
    </rPh>
    <rPh sb="502" eb="504">
      <t>スイイ</t>
    </rPh>
    <rPh sb="529" eb="531">
      <t>ビゾウ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</si>
</sst>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H&quot;yy"/>
    <numFmt numFmtId="181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181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2" borderId="4" xfId="0" applyFont="1" applyFill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horizontal="left" vertical="center"/>
      <protection hidden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0.21</c:v>
                </c:pt>
                <c:pt idx="1">
                  <c:v>0.05</c:v>
                </c:pt>
                <c:pt idx="2">
                  <c:v>0.31</c:v>
                </c:pt>
                <c:pt idx="3">
                  <c:v>0.27</c:v>
                </c:pt>
                <c:pt idx="4">
                  <c:v>0.35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B4D-409B-9829-576345569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2698680"/>
        <c:axId val="3326998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0.54</c:v>
                </c:pt>
                <c:pt idx="1">
                  <c:v>0.5</c:v>
                </c:pt>
                <c:pt idx="2">
                  <c:v>0.52</c:v>
                </c:pt>
                <c:pt idx="3">
                  <c:v>0.53</c:v>
                </c:pt>
                <c:pt idx="4">
                  <c:v>0.48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B4D-409B-9829-576345569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2698680"/>
        <c:axId val="332699856"/>
      </c:lineChart>
      <c:dateAx>
        <c:axId val="3326986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32699856"/>
        <c:crosses val="autoZero"/>
        <c:auto val="1"/>
        <c:lblOffset val="100"/>
        <c:baseTimeUnit val="years"/>
      </c:dateAx>
      <c:valAx>
        <c:axId val="3326998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326986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63.25</c:v>
                </c:pt>
                <c:pt idx="1">
                  <c:v>65.13</c:v>
                </c:pt>
                <c:pt idx="2">
                  <c:v>60.26</c:v>
                </c:pt>
                <c:pt idx="3">
                  <c:v>60.76</c:v>
                </c:pt>
                <c:pt idx="4">
                  <c:v>61.82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5AF-4843-8638-34BA9B997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3629832"/>
        <c:axId val="333630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55.63</c:v>
                </c:pt>
                <c:pt idx="1">
                  <c:v>55.03</c:v>
                </c:pt>
                <c:pt idx="2">
                  <c:v>55.14</c:v>
                </c:pt>
                <c:pt idx="3">
                  <c:v>55.89</c:v>
                </c:pt>
                <c:pt idx="4">
                  <c:v>55.72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5AF-4843-8638-34BA9B997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3629832"/>
        <c:axId val="333630224"/>
      </c:lineChart>
      <c:dateAx>
        <c:axId val="3336298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33630224"/>
        <c:crosses val="autoZero"/>
        <c:auto val="1"/>
        <c:lblOffset val="100"/>
        <c:baseTimeUnit val="years"/>
      </c:dateAx>
      <c:valAx>
        <c:axId val="333630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33629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70.8</c:v>
                </c:pt>
                <c:pt idx="1">
                  <c:v>68.16</c:v>
                </c:pt>
                <c:pt idx="2">
                  <c:v>71.27</c:v>
                </c:pt>
                <c:pt idx="3">
                  <c:v>70.09</c:v>
                </c:pt>
                <c:pt idx="4">
                  <c:v>67.56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EE0-4C01-B244-41BAA7266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3630616"/>
        <c:axId val="333631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82.04</c:v>
                </c:pt>
                <c:pt idx="1">
                  <c:v>81.900000000000006</c:v>
                </c:pt>
                <c:pt idx="2">
                  <c:v>81.39</c:v>
                </c:pt>
                <c:pt idx="3">
                  <c:v>81.27</c:v>
                </c:pt>
                <c:pt idx="4">
                  <c:v>81.260000000000005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EE0-4C01-B244-41BAA7266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3630616"/>
        <c:axId val="333631008"/>
      </c:lineChart>
      <c:dateAx>
        <c:axId val="3336306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33631008"/>
        <c:crosses val="autoZero"/>
        <c:auto val="1"/>
        <c:lblOffset val="100"/>
        <c:baseTimeUnit val="years"/>
      </c:dateAx>
      <c:valAx>
        <c:axId val="333631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336306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77.25</c:v>
                </c:pt>
                <c:pt idx="1">
                  <c:v>80.66</c:v>
                </c:pt>
                <c:pt idx="2">
                  <c:v>92.24</c:v>
                </c:pt>
                <c:pt idx="3">
                  <c:v>96.17</c:v>
                </c:pt>
                <c:pt idx="4">
                  <c:v>95.45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4DA-458B-B41F-8A484C38E0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3509664"/>
        <c:axId val="3335120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110.05</c:v>
                </c:pt>
                <c:pt idx="1">
                  <c:v>108.87</c:v>
                </c:pt>
                <c:pt idx="2">
                  <c:v>108.61</c:v>
                </c:pt>
                <c:pt idx="3">
                  <c:v>108.35</c:v>
                </c:pt>
                <c:pt idx="4">
                  <c:v>108.84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4DA-458B-B41F-8A484C38E0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3509664"/>
        <c:axId val="333512016"/>
      </c:lineChart>
      <c:dateAx>
        <c:axId val="33350966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33512016"/>
        <c:crosses val="autoZero"/>
        <c:auto val="1"/>
        <c:lblOffset val="100"/>
        <c:baseTimeUnit val="years"/>
      </c:dateAx>
      <c:valAx>
        <c:axId val="33351201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33509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23.87</c:v>
                </c:pt>
                <c:pt idx="1">
                  <c:v>27.85</c:v>
                </c:pt>
                <c:pt idx="2">
                  <c:v>31.26</c:v>
                </c:pt>
                <c:pt idx="3">
                  <c:v>32.770000000000003</c:v>
                </c:pt>
                <c:pt idx="4">
                  <c:v>35.31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B5C-4CF9-87C4-14127568A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3510448"/>
        <c:axId val="3335112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48.05</c:v>
                </c:pt>
                <c:pt idx="1">
                  <c:v>48.87</c:v>
                </c:pt>
                <c:pt idx="2">
                  <c:v>49.92</c:v>
                </c:pt>
                <c:pt idx="3">
                  <c:v>50.63</c:v>
                </c:pt>
                <c:pt idx="4">
                  <c:v>51.29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B5C-4CF9-87C4-14127568A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3510448"/>
        <c:axId val="333511232"/>
      </c:lineChart>
      <c:dateAx>
        <c:axId val="33351044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33511232"/>
        <c:crosses val="autoZero"/>
        <c:auto val="1"/>
        <c:lblOffset val="100"/>
        <c:baseTimeUnit val="years"/>
      </c:dateAx>
      <c:valAx>
        <c:axId val="3335112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335104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0.55000000000000004</c:v>
                </c:pt>
                <c:pt idx="1">
                  <c:v>0.55000000000000004</c:v>
                </c:pt>
                <c:pt idx="2">
                  <c:v>0.67</c:v>
                </c:pt>
                <c:pt idx="3">
                  <c:v>0.82</c:v>
                </c:pt>
                <c:pt idx="4">
                  <c:v>1.1200000000000001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8FD-4901-BBAC-AD65BA179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3510840"/>
        <c:axId val="3333944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13.39</c:v>
                </c:pt>
                <c:pt idx="1">
                  <c:v>14.85</c:v>
                </c:pt>
                <c:pt idx="2">
                  <c:v>16.88</c:v>
                </c:pt>
                <c:pt idx="3">
                  <c:v>18.28</c:v>
                </c:pt>
                <c:pt idx="4">
                  <c:v>19.61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8FD-4901-BBAC-AD65BA179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3510840"/>
        <c:axId val="333394464"/>
      </c:lineChart>
      <c:dateAx>
        <c:axId val="33351084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33394464"/>
        <c:crosses val="autoZero"/>
        <c:auto val="1"/>
        <c:lblOffset val="100"/>
        <c:baseTimeUnit val="years"/>
      </c:dateAx>
      <c:valAx>
        <c:axId val="3333944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335108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データ!$AI$6:$AM$6</c:f>
              <c:numCache>
                <c:formatCode>#,##0.00;"△"#,##0.00;"-"</c:formatCode>
                <c:ptCount val="5"/>
                <c:pt idx="0">
                  <c:v>23.06</c:v>
                </c:pt>
                <c:pt idx="1">
                  <c:v>50.93</c:v>
                </c:pt>
                <c:pt idx="2">
                  <c:v>62.7</c:v>
                </c:pt>
                <c:pt idx="3">
                  <c:v>65.459999999999994</c:v>
                </c:pt>
                <c:pt idx="4">
                  <c:v>73.63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E14-4FE7-97F2-A9DA6D0963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3396032"/>
        <c:axId val="333396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2.64</c:v>
                </c:pt>
                <c:pt idx="1">
                  <c:v>3.16</c:v>
                </c:pt>
                <c:pt idx="2">
                  <c:v>3.59</c:v>
                </c:pt>
                <c:pt idx="3">
                  <c:v>3.98</c:v>
                </c:pt>
                <c:pt idx="4">
                  <c:v>6.02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E14-4FE7-97F2-A9DA6D0963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3396032"/>
        <c:axId val="333396424"/>
      </c:lineChart>
      <c:dateAx>
        <c:axId val="333396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33396424"/>
        <c:crosses val="autoZero"/>
        <c:auto val="1"/>
        <c:lblOffset val="100"/>
        <c:baseTimeUnit val="years"/>
      </c:dateAx>
      <c:valAx>
        <c:axId val="333396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33396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231.63</c:v>
                </c:pt>
                <c:pt idx="1">
                  <c:v>274.55</c:v>
                </c:pt>
                <c:pt idx="2">
                  <c:v>293.44</c:v>
                </c:pt>
                <c:pt idx="3">
                  <c:v>279.81</c:v>
                </c:pt>
                <c:pt idx="4">
                  <c:v>296.56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DB3-4228-8FE9-A8FF089F1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3424256"/>
        <c:axId val="3334270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359.47</c:v>
                </c:pt>
                <c:pt idx="1">
                  <c:v>369.69</c:v>
                </c:pt>
                <c:pt idx="2">
                  <c:v>379.08</c:v>
                </c:pt>
                <c:pt idx="3">
                  <c:v>367.55</c:v>
                </c:pt>
                <c:pt idx="4">
                  <c:v>378.56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DB3-4228-8FE9-A8FF089F1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3424256"/>
        <c:axId val="333427000"/>
      </c:lineChart>
      <c:dateAx>
        <c:axId val="3334242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33427000"/>
        <c:crosses val="autoZero"/>
        <c:auto val="1"/>
        <c:lblOffset val="100"/>
        <c:baseTimeUnit val="years"/>
      </c:dateAx>
      <c:valAx>
        <c:axId val="33342700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334242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791.89</c:v>
                </c:pt>
                <c:pt idx="1">
                  <c:v>769.26</c:v>
                </c:pt>
                <c:pt idx="2">
                  <c:v>766.4</c:v>
                </c:pt>
                <c:pt idx="3">
                  <c:v>759.9</c:v>
                </c:pt>
                <c:pt idx="4">
                  <c:v>770.76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1EF-43C9-A652-E9CEC825F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3423864"/>
        <c:axId val="3334266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401.79</c:v>
                </c:pt>
                <c:pt idx="1">
                  <c:v>402.99</c:v>
                </c:pt>
                <c:pt idx="2">
                  <c:v>398.98</c:v>
                </c:pt>
                <c:pt idx="3">
                  <c:v>418.68</c:v>
                </c:pt>
                <c:pt idx="4">
                  <c:v>395.68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1EF-43C9-A652-E9CEC825F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3423864"/>
        <c:axId val="333426608"/>
      </c:lineChart>
      <c:dateAx>
        <c:axId val="33342386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33426608"/>
        <c:crosses val="autoZero"/>
        <c:auto val="1"/>
        <c:lblOffset val="100"/>
        <c:baseTimeUnit val="years"/>
      </c:dateAx>
      <c:valAx>
        <c:axId val="33342660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334238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71.650000000000006</c:v>
                </c:pt>
                <c:pt idx="1">
                  <c:v>72.56</c:v>
                </c:pt>
                <c:pt idx="2">
                  <c:v>76.27</c:v>
                </c:pt>
                <c:pt idx="3">
                  <c:v>73.099999999999994</c:v>
                </c:pt>
                <c:pt idx="4">
                  <c:v>72.86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933-4D29-BA74-CEDC9EC1E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3395640"/>
        <c:axId val="3333936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100.12</c:v>
                </c:pt>
                <c:pt idx="1">
                  <c:v>98.66</c:v>
                </c:pt>
                <c:pt idx="2">
                  <c:v>98.64</c:v>
                </c:pt>
                <c:pt idx="3">
                  <c:v>94.78</c:v>
                </c:pt>
                <c:pt idx="4">
                  <c:v>97.59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933-4D29-BA74-CEDC9EC1E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3395640"/>
        <c:axId val="333393680"/>
      </c:lineChart>
      <c:dateAx>
        <c:axId val="33339564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33393680"/>
        <c:crosses val="autoZero"/>
        <c:auto val="1"/>
        <c:lblOffset val="100"/>
        <c:baseTimeUnit val="years"/>
      </c:dateAx>
      <c:valAx>
        <c:axId val="3333936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333956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329.58</c:v>
                </c:pt>
                <c:pt idx="1">
                  <c:v>326.02</c:v>
                </c:pt>
                <c:pt idx="2">
                  <c:v>312.3</c:v>
                </c:pt>
                <c:pt idx="3">
                  <c:v>324.76</c:v>
                </c:pt>
                <c:pt idx="4">
                  <c:v>326.43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186-4F6B-A223-959D6AD65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3631400"/>
        <c:axId val="3336317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174.97</c:v>
                </c:pt>
                <c:pt idx="1">
                  <c:v>178.59</c:v>
                </c:pt>
                <c:pt idx="2">
                  <c:v>178.92</c:v>
                </c:pt>
                <c:pt idx="3">
                  <c:v>181.3</c:v>
                </c:pt>
                <c:pt idx="4">
                  <c:v>181.71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186-4F6B-A223-959D6AD65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3631400"/>
        <c:axId val="333631792"/>
      </c:lineChart>
      <c:dateAx>
        <c:axId val="33363140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33631792"/>
        <c:crosses val="autoZero"/>
        <c:auto val="1"/>
        <c:lblOffset val="100"/>
        <c:baseTimeUnit val="years"/>
      </c:dateAx>
      <c:valAx>
        <c:axId val="3336317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336314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【111.39】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【261.51】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【265.16】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【90.12】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【60.29】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【167.74】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【102.35】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【50.88】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【22.30】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【0.66】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R1" zoomScale="82" zoomScaleNormal="82" workbookViewId="0">
      <selection activeCell="BL16" sqref="BL16:BZ44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0" t="s">
        <v>0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</row>
    <row r="3" spans="1:78" ht="9.75" customHeight="1" x14ac:dyDescent="0.15">
      <c r="A3" s="2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</row>
    <row r="4" spans="1:78" ht="9.75" customHeight="1" x14ac:dyDescent="0.15">
      <c r="A4" s="2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1" t="str">
        <f>データ!H6</f>
        <v>長崎県　西海市</v>
      </c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2"/>
      <c r="AE6" s="72"/>
      <c r="AF6" s="72"/>
      <c r="AG6" s="7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2" t="s">
        <v>1</v>
      </c>
      <c r="C7" s="43"/>
      <c r="D7" s="43"/>
      <c r="E7" s="43"/>
      <c r="F7" s="43"/>
      <c r="G7" s="43"/>
      <c r="H7" s="43"/>
      <c r="I7" s="42" t="s">
        <v>2</v>
      </c>
      <c r="J7" s="43"/>
      <c r="K7" s="43"/>
      <c r="L7" s="43"/>
      <c r="M7" s="43"/>
      <c r="N7" s="43"/>
      <c r="O7" s="61"/>
      <c r="P7" s="44" t="s">
        <v>3</v>
      </c>
      <c r="Q7" s="44"/>
      <c r="R7" s="44"/>
      <c r="S7" s="44"/>
      <c r="T7" s="44"/>
      <c r="U7" s="44"/>
      <c r="V7" s="44"/>
      <c r="W7" s="44" t="s">
        <v>4</v>
      </c>
      <c r="X7" s="44"/>
      <c r="Y7" s="44"/>
      <c r="Z7" s="44"/>
      <c r="AA7" s="44"/>
      <c r="AB7" s="44"/>
      <c r="AC7" s="44"/>
      <c r="AD7" s="44" t="s">
        <v>5</v>
      </c>
      <c r="AE7" s="44"/>
      <c r="AF7" s="44"/>
      <c r="AG7" s="44"/>
      <c r="AH7" s="44"/>
      <c r="AI7" s="44"/>
      <c r="AJ7" s="44"/>
      <c r="AK7" s="2"/>
      <c r="AL7" s="44" t="s">
        <v>6</v>
      </c>
      <c r="AM7" s="44"/>
      <c r="AN7" s="44"/>
      <c r="AO7" s="44"/>
      <c r="AP7" s="44"/>
      <c r="AQ7" s="44"/>
      <c r="AR7" s="44"/>
      <c r="AS7" s="44"/>
      <c r="AT7" s="42" t="s">
        <v>7</v>
      </c>
      <c r="AU7" s="43"/>
      <c r="AV7" s="43"/>
      <c r="AW7" s="43"/>
      <c r="AX7" s="43"/>
      <c r="AY7" s="43"/>
      <c r="AZ7" s="43"/>
      <c r="BA7" s="43"/>
      <c r="BB7" s="44" t="s">
        <v>8</v>
      </c>
      <c r="BC7" s="44"/>
      <c r="BD7" s="44"/>
      <c r="BE7" s="44"/>
      <c r="BF7" s="44"/>
      <c r="BG7" s="44"/>
      <c r="BH7" s="44"/>
      <c r="BI7" s="44"/>
      <c r="BJ7" s="3"/>
      <c r="BK7" s="3"/>
      <c r="BL7" s="73" t="s">
        <v>9</v>
      </c>
      <c r="BM7" s="74"/>
      <c r="BN7" s="74"/>
      <c r="BO7" s="74"/>
      <c r="BP7" s="74"/>
      <c r="BQ7" s="74"/>
      <c r="BR7" s="74"/>
      <c r="BS7" s="74"/>
      <c r="BT7" s="74"/>
      <c r="BU7" s="74"/>
      <c r="BV7" s="74"/>
      <c r="BW7" s="74"/>
      <c r="BX7" s="74"/>
      <c r="BY7" s="75"/>
    </row>
    <row r="8" spans="1:78" ht="18.75" customHeight="1" x14ac:dyDescent="0.15">
      <c r="A8" s="2"/>
      <c r="B8" s="66" t="str">
        <f>データ!$I$6</f>
        <v>法適用</v>
      </c>
      <c r="C8" s="67"/>
      <c r="D8" s="67"/>
      <c r="E8" s="67"/>
      <c r="F8" s="67"/>
      <c r="G8" s="67"/>
      <c r="H8" s="67"/>
      <c r="I8" s="66" t="str">
        <f>データ!$J$6</f>
        <v>水道事業</v>
      </c>
      <c r="J8" s="67"/>
      <c r="K8" s="67"/>
      <c r="L8" s="67"/>
      <c r="M8" s="67"/>
      <c r="N8" s="67"/>
      <c r="O8" s="68"/>
      <c r="P8" s="69" t="str">
        <f>データ!$K$6</f>
        <v>末端給水事業</v>
      </c>
      <c r="Q8" s="69"/>
      <c r="R8" s="69"/>
      <c r="S8" s="69"/>
      <c r="T8" s="69"/>
      <c r="U8" s="69"/>
      <c r="V8" s="69"/>
      <c r="W8" s="69" t="str">
        <f>データ!$L$6</f>
        <v>A6</v>
      </c>
      <c r="X8" s="69"/>
      <c r="Y8" s="69"/>
      <c r="Z8" s="69"/>
      <c r="AA8" s="69"/>
      <c r="AB8" s="69"/>
      <c r="AC8" s="69"/>
      <c r="AD8" s="69" t="str">
        <f>データ!$M$6</f>
        <v>非設置</v>
      </c>
      <c r="AE8" s="69"/>
      <c r="AF8" s="69"/>
      <c r="AG8" s="69"/>
      <c r="AH8" s="69"/>
      <c r="AI8" s="69"/>
      <c r="AJ8" s="69"/>
      <c r="AK8" s="2"/>
      <c r="AL8" s="60">
        <f>データ!$R$6</f>
        <v>26323</v>
      </c>
      <c r="AM8" s="60"/>
      <c r="AN8" s="60"/>
      <c r="AO8" s="60"/>
      <c r="AP8" s="60"/>
      <c r="AQ8" s="60"/>
      <c r="AR8" s="60"/>
      <c r="AS8" s="60"/>
      <c r="AT8" s="37">
        <f>データ!$S$6</f>
        <v>241.6</v>
      </c>
      <c r="AU8" s="38"/>
      <c r="AV8" s="38"/>
      <c r="AW8" s="38"/>
      <c r="AX8" s="38"/>
      <c r="AY8" s="38"/>
      <c r="AZ8" s="38"/>
      <c r="BA8" s="38"/>
      <c r="BB8" s="49">
        <f>データ!$T$6</f>
        <v>108.95</v>
      </c>
      <c r="BC8" s="49"/>
      <c r="BD8" s="49"/>
      <c r="BE8" s="49"/>
      <c r="BF8" s="49"/>
      <c r="BG8" s="49"/>
      <c r="BH8" s="49"/>
      <c r="BI8" s="49"/>
      <c r="BJ8" s="3"/>
      <c r="BK8" s="3"/>
      <c r="BL8" s="62" t="s">
        <v>10</v>
      </c>
      <c r="BM8" s="63"/>
      <c r="BN8" s="64" t="s">
        <v>11</v>
      </c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5"/>
    </row>
    <row r="9" spans="1:78" ht="18.75" customHeight="1" x14ac:dyDescent="0.15">
      <c r="A9" s="2"/>
      <c r="B9" s="42" t="s">
        <v>12</v>
      </c>
      <c r="C9" s="43"/>
      <c r="D9" s="43"/>
      <c r="E9" s="43"/>
      <c r="F9" s="43"/>
      <c r="G9" s="43"/>
      <c r="H9" s="43"/>
      <c r="I9" s="42" t="s">
        <v>13</v>
      </c>
      <c r="J9" s="43"/>
      <c r="K9" s="43"/>
      <c r="L9" s="43"/>
      <c r="M9" s="43"/>
      <c r="N9" s="43"/>
      <c r="O9" s="61"/>
      <c r="P9" s="44" t="s">
        <v>14</v>
      </c>
      <c r="Q9" s="44"/>
      <c r="R9" s="44"/>
      <c r="S9" s="44"/>
      <c r="T9" s="44"/>
      <c r="U9" s="44"/>
      <c r="V9" s="44"/>
      <c r="W9" s="44" t="s">
        <v>15</v>
      </c>
      <c r="X9" s="44"/>
      <c r="Y9" s="44"/>
      <c r="Z9" s="44"/>
      <c r="AA9" s="44"/>
      <c r="AB9" s="44"/>
      <c r="AC9" s="44"/>
      <c r="AD9" s="2"/>
      <c r="AE9" s="2"/>
      <c r="AF9" s="2"/>
      <c r="AG9" s="2"/>
      <c r="AH9" s="2"/>
      <c r="AI9" s="2"/>
      <c r="AJ9" s="2"/>
      <c r="AK9" s="2"/>
      <c r="AL9" s="44" t="s">
        <v>16</v>
      </c>
      <c r="AM9" s="44"/>
      <c r="AN9" s="44"/>
      <c r="AO9" s="44"/>
      <c r="AP9" s="44"/>
      <c r="AQ9" s="44"/>
      <c r="AR9" s="44"/>
      <c r="AS9" s="44"/>
      <c r="AT9" s="42" t="s">
        <v>17</v>
      </c>
      <c r="AU9" s="43"/>
      <c r="AV9" s="43"/>
      <c r="AW9" s="43"/>
      <c r="AX9" s="43"/>
      <c r="AY9" s="43"/>
      <c r="AZ9" s="43"/>
      <c r="BA9" s="43"/>
      <c r="BB9" s="44" t="s">
        <v>18</v>
      </c>
      <c r="BC9" s="44"/>
      <c r="BD9" s="44"/>
      <c r="BE9" s="44"/>
      <c r="BF9" s="44"/>
      <c r="BG9" s="44"/>
      <c r="BH9" s="44"/>
      <c r="BI9" s="44"/>
      <c r="BJ9" s="3"/>
      <c r="BK9" s="3"/>
      <c r="BL9" s="45" t="s">
        <v>19</v>
      </c>
      <c r="BM9" s="46"/>
      <c r="BN9" s="47" t="s">
        <v>20</v>
      </c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8"/>
    </row>
    <row r="10" spans="1:78" ht="18.75" customHeight="1" x14ac:dyDescent="0.15">
      <c r="A10" s="2"/>
      <c r="B10" s="37" t="str">
        <f>データ!$N$6</f>
        <v>-</v>
      </c>
      <c r="C10" s="38"/>
      <c r="D10" s="38"/>
      <c r="E10" s="38"/>
      <c r="F10" s="38"/>
      <c r="G10" s="38"/>
      <c r="H10" s="38"/>
      <c r="I10" s="37">
        <f>データ!$O$6</f>
        <v>43.37</v>
      </c>
      <c r="J10" s="38"/>
      <c r="K10" s="38"/>
      <c r="L10" s="38"/>
      <c r="M10" s="38"/>
      <c r="N10" s="38"/>
      <c r="O10" s="59"/>
      <c r="P10" s="49">
        <f>データ!$P$6</f>
        <v>98.18</v>
      </c>
      <c r="Q10" s="49"/>
      <c r="R10" s="49"/>
      <c r="S10" s="49"/>
      <c r="T10" s="49"/>
      <c r="U10" s="49"/>
      <c r="V10" s="49"/>
      <c r="W10" s="60">
        <f>データ!$Q$6</f>
        <v>4596</v>
      </c>
      <c r="X10" s="60"/>
      <c r="Y10" s="60"/>
      <c r="Z10" s="60"/>
      <c r="AA10" s="60"/>
      <c r="AB10" s="60"/>
      <c r="AC10" s="60"/>
      <c r="AD10" s="2"/>
      <c r="AE10" s="2"/>
      <c r="AF10" s="2"/>
      <c r="AG10" s="2"/>
      <c r="AH10" s="2"/>
      <c r="AI10" s="2"/>
      <c r="AJ10" s="2"/>
      <c r="AK10" s="2"/>
      <c r="AL10" s="60">
        <f>データ!$U$6</f>
        <v>25669</v>
      </c>
      <c r="AM10" s="60"/>
      <c r="AN10" s="60"/>
      <c r="AO10" s="60"/>
      <c r="AP10" s="60"/>
      <c r="AQ10" s="60"/>
      <c r="AR10" s="60"/>
      <c r="AS10" s="60"/>
      <c r="AT10" s="37">
        <f>データ!$V$6</f>
        <v>175</v>
      </c>
      <c r="AU10" s="38"/>
      <c r="AV10" s="38"/>
      <c r="AW10" s="38"/>
      <c r="AX10" s="38"/>
      <c r="AY10" s="38"/>
      <c r="AZ10" s="38"/>
      <c r="BA10" s="38"/>
      <c r="BB10" s="49">
        <f>データ!$W$6</f>
        <v>146.68</v>
      </c>
      <c r="BC10" s="49"/>
      <c r="BD10" s="49"/>
      <c r="BE10" s="49"/>
      <c r="BF10" s="49"/>
      <c r="BG10" s="49"/>
      <c r="BH10" s="49"/>
      <c r="BI10" s="49"/>
      <c r="BJ10" s="2"/>
      <c r="BK10" s="2"/>
      <c r="BL10" s="50" t="s">
        <v>21</v>
      </c>
      <c r="BM10" s="51"/>
      <c r="BN10" s="52" t="s">
        <v>22</v>
      </c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3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4" t="s">
        <v>23</v>
      </c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</row>
    <row r="14" spans="1:78" ht="13.5" customHeight="1" x14ac:dyDescent="0.15">
      <c r="A14" s="2"/>
      <c r="B14" s="56" t="s">
        <v>24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8"/>
      <c r="BK14" s="2"/>
      <c r="BL14" s="31" t="s">
        <v>25</v>
      </c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3"/>
    </row>
    <row r="15" spans="1:78" ht="13.5" customHeight="1" x14ac:dyDescent="0.15">
      <c r="A15" s="2"/>
      <c r="B15" s="39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1"/>
      <c r="BK15" s="2"/>
      <c r="BL15" s="34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6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84" t="s">
        <v>111</v>
      </c>
      <c r="BM16" s="85"/>
      <c r="BN16" s="85"/>
      <c r="BO16" s="85"/>
      <c r="BP16" s="85"/>
      <c r="BQ16" s="85"/>
      <c r="BR16" s="85"/>
      <c r="BS16" s="85"/>
      <c r="BT16" s="85"/>
      <c r="BU16" s="85"/>
      <c r="BV16" s="85"/>
      <c r="BW16" s="85"/>
      <c r="BX16" s="85"/>
      <c r="BY16" s="85"/>
      <c r="BZ16" s="86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84"/>
      <c r="BM17" s="85"/>
      <c r="BN17" s="85"/>
      <c r="BO17" s="85"/>
      <c r="BP17" s="85"/>
      <c r="BQ17" s="85"/>
      <c r="BR17" s="85"/>
      <c r="BS17" s="85"/>
      <c r="BT17" s="85"/>
      <c r="BU17" s="85"/>
      <c r="BV17" s="85"/>
      <c r="BW17" s="85"/>
      <c r="BX17" s="85"/>
      <c r="BY17" s="85"/>
      <c r="BZ17" s="86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84"/>
      <c r="BM18" s="85"/>
      <c r="BN18" s="85"/>
      <c r="BO18" s="85"/>
      <c r="BP18" s="85"/>
      <c r="BQ18" s="85"/>
      <c r="BR18" s="85"/>
      <c r="BS18" s="85"/>
      <c r="BT18" s="85"/>
      <c r="BU18" s="85"/>
      <c r="BV18" s="85"/>
      <c r="BW18" s="85"/>
      <c r="BX18" s="85"/>
      <c r="BY18" s="85"/>
      <c r="BZ18" s="86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84"/>
      <c r="BM19" s="85"/>
      <c r="BN19" s="85"/>
      <c r="BO19" s="85"/>
      <c r="BP19" s="85"/>
      <c r="BQ19" s="85"/>
      <c r="BR19" s="85"/>
      <c r="BS19" s="85"/>
      <c r="BT19" s="85"/>
      <c r="BU19" s="85"/>
      <c r="BV19" s="85"/>
      <c r="BW19" s="85"/>
      <c r="BX19" s="85"/>
      <c r="BY19" s="85"/>
      <c r="BZ19" s="86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84"/>
      <c r="BM20" s="85"/>
      <c r="BN20" s="85"/>
      <c r="BO20" s="85"/>
      <c r="BP20" s="85"/>
      <c r="BQ20" s="85"/>
      <c r="BR20" s="85"/>
      <c r="BS20" s="85"/>
      <c r="BT20" s="85"/>
      <c r="BU20" s="85"/>
      <c r="BV20" s="85"/>
      <c r="BW20" s="85"/>
      <c r="BX20" s="85"/>
      <c r="BY20" s="85"/>
      <c r="BZ20" s="86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84"/>
      <c r="BM21" s="85"/>
      <c r="BN21" s="85"/>
      <c r="BO21" s="85"/>
      <c r="BP21" s="85"/>
      <c r="BQ21" s="85"/>
      <c r="BR21" s="85"/>
      <c r="BS21" s="85"/>
      <c r="BT21" s="85"/>
      <c r="BU21" s="85"/>
      <c r="BV21" s="85"/>
      <c r="BW21" s="85"/>
      <c r="BX21" s="85"/>
      <c r="BY21" s="85"/>
      <c r="BZ21" s="86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84"/>
      <c r="BM22" s="85"/>
      <c r="BN22" s="85"/>
      <c r="BO22" s="85"/>
      <c r="BP22" s="85"/>
      <c r="BQ22" s="85"/>
      <c r="BR22" s="85"/>
      <c r="BS22" s="85"/>
      <c r="BT22" s="85"/>
      <c r="BU22" s="85"/>
      <c r="BV22" s="85"/>
      <c r="BW22" s="85"/>
      <c r="BX22" s="85"/>
      <c r="BY22" s="85"/>
      <c r="BZ22" s="86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84"/>
      <c r="BM23" s="85"/>
      <c r="BN23" s="85"/>
      <c r="BO23" s="85"/>
      <c r="BP23" s="85"/>
      <c r="BQ23" s="85"/>
      <c r="BR23" s="85"/>
      <c r="BS23" s="85"/>
      <c r="BT23" s="85"/>
      <c r="BU23" s="85"/>
      <c r="BV23" s="85"/>
      <c r="BW23" s="85"/>
      <c r="BX23" s="85"/>
      <c r="BY23" s="85"/>
      <c r="BZ23" s="86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84"/>
      <c r="BM24" s="85"/>
      <c r="BN24" s="85"/>
      <c r="BO24" s="85"/>
      <c r="BP24" s="85"/>
      <c r="BQ24" s="85"/>
      <c r="BR24" s="85"/>
      <c r="BS24" s="85"/>
      <c r="BT24" s="85"/>
      <c r="BU24" s="85"/>
      <c r="BV24" s="85"/>
      <c r="BW24" s="85"/>
      <c r="BX24" s="85"/>
      <c r="BY24" s="85"/>
      <c r="BZ24" s="86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84"/>
      <c r="BM25" s="85"/>
      <c r="BN25" s="85"/>
      <c r="BO25" s="85"/>
      <c r="BP25" s="85"/>
      <c r="BQ25" s="85"/>
      <c r="BR25" s="85"/>
      <c r="BS25" s="85"/>
      <c r="BT25" s="85"/>
      <c r="BU25" s="85"/>
      <c r="BV25" s="85"/>
      <c r="BW25" s="85"/>
      <c r="BX25" s="85"/>
      <c r="BY25" s="85"/>
      <c r="BZ25" s="86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84"/>
      <c r="BM26" s="85"/>
      <c r="BN26" s="85"/>
      <c r="BO26" s="85"/>
      <c r="BP26" s="85"/>
      <c r="BQ26" s="85"/>
      <c r="BR26" s="85"/>
      <c r="BS26" s="85"/>
      <c r="BT26" s="85"/>
      <c r="BU26" s="85"/>
      <c r="BV26" s="85"/>
      <c r="BW26" s="85"/>
      <c r="BX26" s="85"/>
      <c r="BY26" s="85"/>
      <c r="BZ26" s="86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84"/>
      <c r="BM27" s="85"/>
      <c r="BN27" s="85"/>
      <c r="BO27" s="85"/>
      <c r="BP27" s="85"/>
      <c r="BQ27" s="85"/>
      <c r="BR27" s="85"/>
      <c r="BS27" s="85"/>
      <c r="BT27" s="85"/>
      <c r="BU27" s="85"/>
      <c r="BV27" s="85"/>
      <c r="BW27" s="85"/>
      <c r="BX27" s="85"/>
      <c r="BY27" s="85"/>
      <c r="BZ27" s="86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84"/>
      <c r="BM28" s="85"/>
      <c r="BN28" s="85"/>
      <c r="BO28" s="85"/>
      <c r="BP28" s="85"/>
      <c r="BQ28" s="85"/>
      <c r="BR28" s="85"/>
      <c r="BS28" s="85"/>
      <c r="BT28" s="85"/>
      <c r="BU28" s="85"/>
      <c r="BV28" s="85"/>
      <c r="BW28" s="85"/>
      <c r="BX28" s="85"/>
      <c r="BY28" s="85"/>
      <c r="BZ28" s="86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84"/>
      <c r="BM29" s="85"/>
      <c r="BN29" s="85"/>
      <c r="BO29" s="85"/>
      <c r="BP29" s="85"/>
      <c r="BQ29" s="85"/>
      <c r="BR29" s="85"/>
      <c r="BS29" s="85"/>
      <c r="BT29" s="85"/>
      <c r="BU29" s="85"/>
      <c r="BV29" s="85"/>
      <c r="BW29" s="85"/>
      <c r="BX29" s="85"/>
      <c r="BY29" s="85"/>
      <c r="BZ29" s="86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84"/>
      <c r="BM30" s="85"/>
      <c r="BN30" s="85"/>
      <c r="BO30" s="85"/>
      <c r="BP30" s="85"/>
      <c r="BQ30" s="85"/>
      <c r="BR30" s="85"/>
      <c r="BS30" s="85"/>
      <c r="BT30" s="85"/>
      <c r="BU30" s="85"/>
      <c r="BV30" s="85"/>
      <c r="BW30" s="85"/>
      <c r="BX30" s="85"/>
      <c r="BY30" s="85"/>
      <c r="BZ30" s="86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84"/>
      <c r="BM31" s="85"/>
      <c r="BN31" s="85"/>
      <c r="BO31" s="85"/>
      <c r="BP31" s="85"/>
      <c r="BQ31" s="85"/>
      <c r="BR31" s="85"/>
      <c r="BS31" s="85"/>
      <c r="BT31" s="85"/>
      <c r="BU31" s="85"/>
      <c r="BV31" s="85"/>
      <c r="BW31" s="85"/>
      <c r="BX31" s="85"/>
      <c r="BY31" s="85"/>
      <c r="BZ31" s="86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84"/>
      <c r="BM32" s="85"/>
      <c r="BN32" s="85"/>
      <c r="BO32" s="85"/>
      <c r="BP32" s="85"/>
      <c r="BQ32" s="85"/>
      <c r="BR32" s="85"/>
      <c r="BS32" s="85"/>
      <c r="BT32" s="85"/>
      <c r="BU32" s="85"/>
      <c r="BV32" s="85"/>
      <c r="BW32" s="85"/>
      <c r="BX32" s="85"/>
      <c r="BY32" s="85"/>
      <c r="BZ32" s="86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84"/>
      <c r="BM33" s="85"/>
      <c r="BN33" s="85"/>
      <c r="BO33" s="85"/>
      <c r="BP33" s="85"/>
      <c r="BQ33" s="85"/>
      <c r="BR33" s="85"/>
      <c r="BS33" s="85"/>
      <c r="BT33" s="85"/>
      <c r="BU33" s="85"/>
      <c r="BV33" s="85"/>
      <c r="BW33" s="85"/>
      <c r="BX33" s="85"/>
      <c r="BY33" s="85"/>
      <c r="BZ33" s="86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84"/>
      <c r="BM34" s="85"/>
      <c r="BN34" s="85"/>
      <c r="BO34" s="85"/>
      <c r="BP34" s="85"/>
      <c r="BQ34" s="85"/>
      <c r="BR34" s="85"/>
      <c r="BS34" s="85"/>
      <c r="BT34" s="85"/>
      <c r="BU34" s="85"/>
      <c r="BV34" s="85"/>
      <c r="BW34" s="85"/>
      <c r="BX34" s="85"/>
      <c r="BY34" s="85"/>
      <c r="BZ34" s="86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84"/>
      <c r="BM35" s="85"/>
      <c r="BN35" s="85"/>
      <c r="BO35" s="85"/>
      <c r="BP35" s="85"/>
      <c r="BQ35" s="85"/>
      <c r="BR35" s="85"/>
      <c r="BS35" s="85"/>
      <c r="BT35" s="85"/>
      <c r="BU35" s="85"/>
      <c r="BV35" s="85"/>
      <c r="BW35" s="85"/>
      <c r="BX35" s="85"/>
      <c r="BY35" s="85"/>
      <c r="BZ35" s="86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84"/>
      <c r="BM36" s="85"/>
      <c r="BN36" s="85"/>
      <c r="BO36" s="85"/>
      <c r="BP36" s="85"/>
      <c r="BQ36" s="85"/>
      <c r="BR36" s="85"/>
      <c r="BS36" s="85"/>
      <c r="BT36" s="85"/>
      <c r="BU36" s="85"/>
      <c r="BV36" s="85"/>
      <c r="BW36" s="85"/>
      <c r="BX36" s="85"/>
      <c r="BY36" s="85"/>
      <c r="BZ36" s="86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84"/>
      <c r="BM37" s="85"/>
      <c r="BN37" s="85"/>
      <c r="BO37" s="85"/>
      <c r="BP37" s="85"/>
      <c r="BQ37" s="85"/>
      <c r="BR37" s="85"/>
      <c r="BS37" s="85"/>
      <c r="BT37" s="85"/>
      <c r="BU37" s="85"/>
      <c r="BV37" s="85"/>
      <c r="BW37" s="85"/>
      <c r="BX37" s="85"/>
      <c r="BY37" s="85"/>
      <c r="BZ37" s="86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84"/>
      <c r="BM38" s="85"/>
      <c r="BN38" s="85"/>
      <c r="BO38" s="85"/>
      <c r="BP38" s="85"/>
      <c r="BQ38" s="85"/>
      <c r="BR38" s="85"/>
      <c r="BS38" s="85"/>
      <c r="BT38" s="85"/>
      <c r="BU38" s="85"/>
      <c r="BV38" s="85"/>
      <c r="BW38" s="85"/>
      <c r="BX38" s="85"/>
      <c r="BY38" s="85"/>
      <c r="BZ38" s="86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84"/>
      <c r="BM39" s="85"/>
      <c r="BN39" s="85"/>
      <c r="BO39" s="85"/>
      <c r="BP39" s="85"/>
      <c r="BQ39" s="85"/>
      <c r="BR39" s="85"/>
      <c r="BS39" s="85"/>
      <c r="BT39" s="85"/>
      <c r="BU39" s="85"/>
      <c r="BV39" s="85"/>
      <c r="BW39" s="85"/>
      <c r="BX39" s="85"/>
      <c r="BY39" s="85"/>
      <c r="BZ39" s="86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84"/>
      <c r="BM40" s="85"/>
      <c r="BN40" s="85"/>
      <c r="BO40" s="85"/>
      <c r="BP40" s="85"/>
      <c r="BQ40" s="85"/>
      <c r="BR40" s="85"/>
      <c r="BS40" s="85"/>
      <c r="BT40" s="85"/>
      <c r="BU40" s="85"/>
      <c r="BV40" s="85"/>
      <c r="BW40" s="85"/>
      <c r="BX40" s="85"/>
      <c r="BY40" s="85"/>
      <c r="BZ40" s="86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84"/>
      <c r="BM41" s="85"/>
      <c r="BN41" s="85"/>
      <c r="BO41" s="85"/>
      <c r="BP41" s="85"/>
      <c r="BQ41" s="85"/>
      <c r="BR41" s="85"/>
      <c r="BS41" s="85"/>
      <c r="BT41" s="85"/>
      <c r="BU41" s="85"/>
      <c r="BV41" s="85"/>
      <c r="BW41" s="85"/>
      <c r="BX41" s="85"/>
      <c r="BY41" s="85"/>
      <c r="BZ41" s="86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84"/>
      <c r="BM42" s="85"/>
      <c r="BN42" s="85"/>
      <c r="BO42" s="85"/>
      <c r="BP42" s="85"/>
      <c r="BQ42" s="85"/>
      <c r="BR42" s="85"/>
      <c r="BS42" s="85"/>
      <c r="BT42" s="85"/>
      <c r="BU42" s="85"/>
      <c r="BV42" s="85"/>
      <c r="BW42" s="85"/>
      <c r="BX42" s="85"/>
      <c r="BY42" s="85"/>
      <c r="BZ42" s="86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84"/>
      <c r="BM43" s="85"/>
      <c r="BN43" s="85"/>
      <c r="BO43" s="85"/>
      <c r="BP43" s="85"/>
      <c r="BQ43" s="85"/>
      <c r="BR43" s="85"/>
      <c r="BS43" s="85"/>
      <c r="BT43" s="85"/>
      <c r="BU43" s="85"/>
      <c r="BV43" s="85"/>
      <c r="BW43" s="85"/>
      <c r="BX43" s="85"/>
      <c r="BY43" s="85"/>
      <c r="BZ43" s="86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84"/>
      <c r="BM44" s="85"/>
      <c r="BN44" s="85"/>
      <c r="BO44" s="85"/>
      <c r="BP44" s="85"/>
      <c r="BQ44" s="85"/>
      <c r="BR44" s="85"/>
      <c r="BS44" s="85"/>
      <c r="BT44" s="85"/>
      <c r="BU44" s="85"/>
      <c r="BV44" s="85"/>
      <c r="BW44" s="85"/>
      <c r="BX44" s="85"/>
      <c r="BY44" s="85"/>
      <c r="BZ44" s="86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1" t="s">
        <v>26</v>
      </c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3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34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6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84" t="s">
        <v>109</v>
      </c>
      <c r="BM47" s="85"/>
      <c r="BN47" s="85"/>
      <c r="BO47" s="85"/>
      <c r="BP47" s="85"/>
      <c r="BQ47" s="85"/>
      <c r="BR47" s="85"/>
      <c r="BS47" s="85"/>
      <c r="BT47" s="85"/>
      <c r="BU47" s="85"/>
      <c r="BV47" s="85"/>
      <c r="BW47" s="85"/>
      <c r="BX47" s="85"/>
      <c r="BY47" s="85"/>
      <c r="BZ47" s="86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84"/>
      <c r="BM48" s="85"/>
      <c r="BN48" s="85"/>
      <c r="BO48" s="85"/>
      <c r="BP48" s="85"/>
      <c r="BQ48" s="85"/>
      <c r="BR48" s="85"/>
      <c r="BS48" s="85"/>
      <c r="BT48" s="85"/>
      <c r="BU48" s="85"/>
      <c r="BV48" s="85"/>
      <c r="BW48" s="85"/>
      <c r="BX48" s="85"/>
      <c r="BY48" s="85"/>
      <c r="BZ48" s="86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84"/>
      <c r="BM49" s="85"/>
      <c r="BN49" s="85"/>
      <c r="BO49" s="85"/>
      <c r="BP49" s="85"/>
      <c r="BQ49" s="85"/>
      <c r="BR49" s="85"/>
      <c r="BS49" s="85"/>
      <c r="BT49" s="85"/>
      <c r="BU49" s="85"/>
      <c r="BV49" s="85"/>
      <c r="BW49" s="85"/>
      <c r="BX49" s="85"/>
      <c r="BY49" s="85"/>
      <c r="BZ49" s="86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84"/>
      <c r="BM50" s="85"/>
      <c r="BN50" s="85"/>
      <c r="BO50" s="85"/>
      <c r="BP50" s="85"/>
      <c r="BQ50" s="85"/>
      <c r="BR50" s="85"/>
      <c r="BS50" s="85"/>
      <c r="BT50" s="85"/>
      <c r="BU50" s="85"/>
      <c r="BV50" s="85"/>
      <c r="BW50" s="85"/>
      <c r="BX50" s="85"/>
      <c r="BY50" s="85"/>
      <c r="BZ50" s="86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84"/>
      <c r="BM51" s="85"/>
      <c r="BN51" s="85"/>
      <c r="BO51" s="85"/>
      <c r="BP51" s="85"/>
      <c r="BQ51" s="85"/>
      <c r="BR51" s="85"/>
      <c r="BS51" s="85"/>
      <c r="BT51" s="85"/>
      <c r="BU51" s="85"/>
      <c r="BV51" s="85"/>
      <c r="BW51" s="85"/>
      <c r="BX51" s="85"/>
      <c r="BY51" s="85"/>
      <c r="BZ51" s="86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84"/>
      <c r="BM52" s="85"/>
      <c r="BN52" s="85"/>
      <c r="BO52" s="85"/>
      <c r="BP52" s="85"/>
      <c r="BQ52" s="85"/>
      <c r="BR52" s="85"/>
      <c r="BS52" s="85"/>
      <c r="BT52" s="85"/>
      <c r="BU52" s="85"/>
      <c r="BV52" s="85"/>
      <c r="BW52" s="85"/>
      <c r="BX52" s="85"/>
      <c r="BY52" s="85"/>
      <c r="BZ52" s="86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84"/>
      <c r="BM53" s="85"/>
      <c r="BN53" s="85"/>
      <c r="BO53" s="85"/>
      <c r="BP53" s="85"/>
      <c r="BQ53" s="85"/>
      <c r="BR53" s="85"/>
      <c r="BS53" s="85"/>
      <c r="BT53" s="85"/>
      <c r="BU53" s="85"/>
      <c r="BV53" s="85"/>
      <c r="BW53" s="85"/>
      <c r="BX53" s="85"/>
      <c r="BY53" s="85"/>
      <c r="BZ53" s="86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84"/>
      <c r="BM54" s="85"/>
      <c r="BN54" s="85"/>
      <c r="BO54" s="85"/>
      <c r="BP54" s="85"/>
      <c r="BQ54" s="85"/>
      <c r="BR54" s="85"/>
      <c r="BS54" s="85"/>
      <c r="BT54" s="85"/>
      <c r="BU54" s="85"/>
      <c r="BV54" s="85"/>
      <c r="BW54" s="85"/>
      <c r="BX54" s="85"/>
      <c r="BY54" s="85"/>
      <c r="BZ54" s="86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84"/>
      <c r="BM55" s="85"/>
      <c r="BN55" s="85"/>
      <c r="BO55" s="85"/>
      <c r="BP55" s="85"/>
      <c r="BQ55" s="85"/>
      <c r="BR55" s="85"/>
      <c r="BS55" s="85"/>
      <c r="BT55" s="85"/>
      <c r="BU55" s="85"/>
      <c r="BV55" s="85"/>
      <c r="BW55" s="85"/>
      <c r="BX55" s="85"/>
      <c r="BY55" s="85"/>
      <c r="BZ55" s="86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84"/>
      <c r="BM56" s="85"/>
      <c r="BN56" s="85"/>
      <c r="BO56" s="85"/>
      <c r="BP56" s="85"/>
      <c r="BQ56" s="85"/>
      <c r="BR56" s="85"/>
      <c r="BS56" s="85"/>
      <c r="BT56" s="85"/>
      <c r="BU56" s="85"/>
      <c r="BV56" s="85"/>
      <c r="BW56" s="85"/>
      <c r="BX56" s="85"/>
      <c r="BY56" s="85"/>
      <c r="BZ56" s="86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84"/>
      <c r="BM57" s="85"/>
      <c r="BN57" s="85"/>
      <c r="BO57" s="85"/>
      <c r="BP57" s="85"/>
      <c r="BQ57" s="85"/>
      <c r="BR57" s="85"/>
      <c r="BS57" s="85"/>
      <c r="BT57" s="85"/>
      <c r="BU57" s="85"/>
      <c r="BV57" s="85"/>
      <c r="BW57" s="85"/>
      <c r="BX57" s="85"/>
      <c r="BY57" s="85"/>
      <c r="BZ57" s="86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84"/>
      <c r="BM58" s="85"/>
      <c r="BN58" s="85"/>
      <c r="BO58" s="85"/>
      <c r="BP58" s="85"/>
      <c r="BQ58" s="85"/>
      <c r="BR58" s="85"/>
      <c r="BS58" s="85"/>
      <c r="BT58" s="85"/>
      <c r="BU58" s="85"/>
      <c r="BV58" s="85"/>
      <c r="BW58" s="85"/>
      <c r="BX58" s="85"/>
      <c r="BY58" s="85"/>
      <c r="BZ58" s="86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84"/>
      <c r="BM59" s="85"/>
      <c r="BN59" s="85"/>
      <c r="BO59" s="85"/>
      <c r="BP59" s="85"/>
      <c r="BQ59" s="85"/>
      <c r="BR59" s="85"/>
      <c r="BS59" s="85"/>
      <c r="BT59" s="85"/>
      <c r="BU59" s="85"/>
      <c r="BV59" s="85"/>
      <c r="BW59" s="85"/>
      <c r="BX59" s="85"/>
      <c r="BY59" s="85"/>
      <c r="BZ59" s="86"/>
    </row>
    <row r="60" spans="1:78" ht="13.5" customHeight="1" x14ac:dyDescent="0.15">
      <c r="A60" s="2"/>
      <c r="B60" s="39" t="s">
        <v>27</v>
      </c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1"/>
      <c r="BK60" s="2"/>
      <c r="BL60" s="84"/>
      <c r="BM60" s="85"/>
      <c r="BN60" s="85"/>
      <c r="BO60" s="85"/>
      <c r="BP60" s="85"/>
      <c r="BQ60" s="85"/>
      <c r="BR60" s="85"/>
      <c r="BS60" s="85"/>
      <c r="BT60" s="85"/>
      <c r="BU60" s="85"/>
      <c r="BV60" s="85"/>
      <c r="BW60" s="85"/>
      <c r="BX60" s="85"/>
      <c r="BY60" s="85"/>
      <c r="BZ60" s="86"/>
    </row>
    <row r="61" spans="1:78" ht="13.5" customHeight="1" x14ac:dyDescent="0.15">
      <c r="A61" s="2"/>
      <c r="B61" s="39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1"/>
      <c r="BK61" s="2"/>
      <c r="BL61" s="84"/>
      <c r="BM61" s="85"/>
      <c r="BN61" s="85"/>
      <c r="BO61" s="85"/>
      <c r="BP61" s="85"/>
      <c r="BQ61" s="85"/>
      <c r="BR61" s="85"/>
      <c r="BS61" s="85"/>
      <c r="BT61" s="85"/>
      <c r="BU61" s="85"/>
      <c r="BV61" s="85"/>
      <c r="BW61" s="85"/>
      <c r="BX61" s="85"/>
      <c r="BY61" s="85"/>
      <c r="BZ61" s="86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84"/>
      <c r="BM62" s="85"/>
      <c r="BN62" s="85"/>
      <c r="BO62" s="85"/>
      <c r="BP62" s="85"/>
      <c r="BQ62" s="85"/>
      <c r="BR62" s="85"/>
      <c r="BS62" s="85"/>
      <c r="BT62" s="85"/>
      <c r="BU62" s="85"/>
      <c r="BV62" s="85"/>
      <c r="BW62" s="85"/>
      <c r="BX62" s="85"/>
      <c r="BY62" s="85"/>
      <c r="BZ62" s="86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84"/>
      <c r="BM63" s="85"/>
      <c r="BN63" s="85"/>
      <c r="BO63" s="85"/>
      <c r="BP63" s="85"/>
      <c r="BQ63" s="85"/>
      <c r="BR63" s="85"/>
      <c r="BS63" s="85"/>
      <c r="BT63" s="85"/>
      <c r="BU63" s="85"/>
      <c r="BV63" s="85"/>
      <c r="BW63" s="85"/>
      <c r="BX63" s="85"/>
      <c r="BY63" s="85"/>
      <c r="BZ63" s="86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1" t="s">
        <v>28</v>
      </c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3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34"/>
      <c r="BM65" s="35"/>
      <c r="BN65" s="35"/>
      <c r="BO65" s="35"/>
      <c r="BP65" s="35"/>
      <c r="BQ65" s="35"/>
      <c r="BR65" s="35"/>
      <c r="BS65" s="35"/>
      <c r="BT65" s="35"/>
      <c r="BU65" s="35"/>
      <c r="BV65" s="35"/>
      <c r="BW65" s="35"/>
      <c r="BX65" s="35"/>
      <c r="BY65" s="35"/>
      <c r="BZ65" s="36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84" t="s">
        <v>110</v>
      </c>
      <c r="BM66" s="85"/>
      <c r="BN66" s="85"/>
      <c r="BO66" s="85"/>
      <c r="BP66" s="85"/>
      <c r="BQ66" s="85"/>
      <c r="BR66" s="85"/>
      <c r="BS66" s="85"/>
      <c r="BT66" s="85"/>
      <c r="BU66" s="85"/>
      <c r="BV66" s="85"/>
      <c r="BW66" s="85"/>
      <c r="BX66" s="85"/>
      <c r="BY66" s="85"/>
      <c r="BZ66" s="86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84"/>
      <c r="BM67" s="85"/>
      <c r="BN67" s="85"/>
      <c r="BO67" s="85"/>
      <c r="BP67" s="85"/>
      <c r="BQ67" s="85"/>
      <c r="BR67" s="85"/>
      <c r="BS67" s="85"/>
      <c r="BT67" s="85"/>
      <c r="BU67" s="85"/>
      <c r="BV67" s="85"/>
      <c r="BW67" s="85"/>
      <c r="BX67" s="85"/>
      <c r="BY67" s="85"/>
      <c r="BZ67" s="86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84"/>
      <c r="BM68" s="85"/>
      <c r="BN68" s="85"/>
      <c r="BO68" s="85"/>
      <c r="BP68" s="85"/>
      <c r="BQ68" s="85"/>
      <c r="BR68" s="85"/>
      <c r="BS68" s="85"/>
      <c r="BT68" s="85"/>
      <c r="BU68" s="85"/>
      <c r="BV68" s="85"/>
      <c r="BW68" s="85"/>
      <c r="BX68" s="85"/>
      <c r="BY68" s="85"/>
      <c r="BZ68" s="86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84"/>
      <c r="BM69" s="85"/>
      <c r="BN69" s="85"/>
      <c r="BO69" s="85"/>
      <c r="BP69" s="85"/>
      <c r="BQ69" s="85"/>
      <c r="BR69" s="85"/>
      <c r="BS69" s="85"/>
      <c r="BT69" s="85"/>
      <c r="BU69" s="85"/>
      <c r="BV69" s="85"/>
      <c r="BW69" s="85"/>
      <c r="BX69" s="85"/>
      <c r="BY69" s="85"/>
      <c r="BZ69" s="86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84"/>
      <c r="BM70" s="85"/>
      <c r="BN70" s="85"/>
      <c r="BO70" s="85"/>
      <c r="BP70" s="85"/>
      <c r="BQ70" s="85"/>
      <c r="BR70" s="85"/>
      <c r="BS70" s="85"/>
      <c r="BT70" s="85"/>
      <c r="BU70" s="85"/>
      <c r="BV70" s="85"/>
      <c r="BW70" s="85"/>
      <c r="BX70" s="85"/>
      <c r="BY70" s="85"/>
      <c r="BZ70" s="86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84"/>
      <c r="BM71" s="85"/>
      <c r="BN71" s="85"/>
      <c r="BO71" s="85"/>
      <c r="BP71" s="85"/>
      <c r="BQ71" s="85"/>
      <c r="BR71" s="85"/>
      <c r="BS71" s="85"/>
      <c r="BT71" s="85"/>
      <c r="BU71" s="85"/>
      <c r="BV71" s="85"/>
      <c r="BW71" s="85"/>
      <c r="BX71" s="85"/>
      <c r="BY71" s="85"/>
      <c r="BZ71" s="86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84"/>
      <c r="BM72" s="85"/>
      <c r="BN72" s="85"/>
      <c r="BO72" s="85"/>
      <c r="BP72" s="85"/>
      <c r="BQ72" s="85"/>
      <c r="BR72" s="85"/>
      <c r="BS72" s="85"/>
      <c r="BT72" s="85"/>
      <c r="BU72" s="85"/>
      <c r="BV72" s="85"/>
      <c r="BW72" s="85"/>
      <c r="BX72" s="85"/>
      <c r="BY72" s="85"/>
      <c r="BZ72" s="86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84"/>
      <c r="BM73" s="85"/>
      <c r="BN73" s="85"/>
      <c r="BO73" s="85"/>
      <c r="BP73" s="85"/>
      <c r="BQ73" s="85"/>
      <c r="BR73" s="85"/>
      <c r="BS73" s="85"/>
      <c r="BT73" s="85"/>
      <c r="BU73" s="85"/>
      <c r="BV73" s="85"/>
      <c r="BW73" s="85"/>
      <c r="BX73" s="85"/>
      <c r="BY73" s="85"/>
      <c r="BZ73" s="86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84"/>
      <c r="BM74" s="85"/>
      <c r="BN74" s="85"/>
      <c r="BO74" s="85"/>
      <c r="BP74" s="85"/>
      <c r="BQ74" s="85"/>
      <c r="BR74" s="85"/>
      <c r="BS74" s="85"/>
      <c r="BT74" s="85"/>
      <c r="BU74" s="85"/>
      <c r="BV74" s="85"/>
      <c r="BW74" s="85"/>
      <c r="BX74" s="85"/>
      <c r="BY74" s="85"/>
      <c r="BZ74" s="86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84"/>
      <c r="BM75" s="85"/>
      <c r="BN75" s="85"/>
      <c r="BO75" s="85"/>
      <c r="BP75" s="85"/>
      <c r="BQ75" s="85"/>
      <c r="BR75" s="85"/>
      <c r="BS75" s="85"/>
      <c r="BT75" s="85"/>
      <c r="BU75" s="85"/>
      <c r="BV75" s="85"/>
      <c r="BW75" s="85"/>
      <c r="BX75" s="85"/>
      <c r="BY75" s="85"/>
      <c r="BZ75" s="86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84"/>
      <c r="BM76" s="85"/>
      <c r="BN76" s="85"/>
      <c r="BO76" s="85"/>
      <c r="BP76" s="85"/>
      <c r="BQ76" s="85"/>
      <c r="BR76" s="85"/>
      <c r="BS76" s="85"/>
      <c r="BT76" s="85"/>
      <c r="BU76" s="85"/>
      <c r="BV76" s="85"/>
      <c r="BW76" s="85"/>
      <c r="BX76" s="85"/>
      <c r="BY76" s="85"/>
      <c r="BZ76" s="86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84"/>
      <c r="BM77" s="85"/>
      <c r="BN77" s="85"/>
      <c r="BO77" s="85"/>
      <c r="BP77" s="85"/>
      <c r="BQ77" s="85"/>
      <c r="BR77" s="85"/>
      <c r="BS77" s="85"/>
      <c r="BT77" s="85"/>
      <c r="BU77" s="85"/>
      <c r="BV77" s="85"/>
      <c r="BW77" s="85"/>
      <c r="BX77" s="85"/>
      <c r="BY77" s="85"/>
      <c r="BZ77" s="86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84"/>
      <c r="BM78" s="85"/>
      <c r="BN78" s="85"/>
      <c r="BO78" s="85"/>
      <c r="BP78" s="85"/>
      <c r="BQ78" s="85"/>
      <c r="BR78" s="85"/>
      <c r="BS78" s="85"/>
      <c r="BT78" s="85"/>
      <c r="BU78" s="85"/>
      <c r="BV78" s="85"/>
      <c r="BW78" s="85"/>
      <c r="BX78" s="85"/>
      <c r="BY78" s="85"/>
      <c r="BZ78" s="86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84"/>
      <c r="BM79" s="85"/>
      <c r="BN79" s="85"/>
      <c r="BO79" s="85"/>
      <c r="BP79" s="85"/>
      <c r="BQ79" s="85"/>
      <c r="BR79" s="85"/>
      <c r="BS79" s="85"/>
      <c r="BT79" s="85"/>
      <c r="BU79" s="85"/>
      <c r="BV79" s="85"/>
      <c r="BW79" s="85"/>
      <c r="BX79" s="85"/>
      <c r="BY79" s="85"/>
      <c r="BZ79" s="86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84"/>
      <c r="BM80" s="85"/>
      <c r="BN80" s="85"/>
      <c r="BO80" s="85"/>
      <c r="BP80" s="85"/>
      <c r="BQ80" s="85"/>
      <c r="BR80" s="85"/>
      <c r="BS80" s="85"/>
      <c r="BT80" s="85"/>
      <c r="BU80" s="85"/>
      <c r="BV80" s="85"/>
      <c r="BW80" s="85"/>
      <c r="BX80" s="85"/>
      <c r="BY80" s="85"/>
      <c r="BZ80" s="86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84"/>
      <c r="BM81" s="85"/>
      <c r="BN81" s="85"/>
      <c r="BO81" s="85"/>
      <c r="BP81" s="85"/>
      <c r="BQ81" s="85"/>
      <c r="BR81" s="85"/>
      <c r="BS81" s="85"/>
      <c r="BT81" s="85"/>
      <c r="BU81" s="85"/>
      <c r="BV81" s="85"/>
      <c r="BW81" s="85"/>
      <c r="BX81" s="85"/>
      <c r="BY81" s="85"/>
      <c r="BZ81" s="86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87"/>
      <c r="BM82" s="88"/>
      <c r="BN82" s="88"/>
      <c r="BO82" s="88"/>
      <c r="BP82" s="88"/>
      <c r="BQ82" s="88"/>
      <c r="BR82" s="88"/>
      <c r="BS82" s="88"/>
      <c r="BT82" s="88"/>
      <c r="BU82" s="88"/>
      <c r="BV82" s="88"/>
      <c r="BW82" s="88"/>
      <c r="BX82" s="88"/>
      <c r="BY82" s="88"/>
      <c r="BZ82" s="89"/>
    </row>
    <row r="83" spans="1:78" x14ac:dyDescent="0.15">
      <c r="C83" s="12"/>
    </row>
    <row r="84" spans="1:78" hidden="1" x14ac:dyDescent="0.15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15">
      <c r="B85" s="13"/>
      <c r="C85" s="13"/>
      <c r="D85" s="13"/>
      <c r="E85" s="13" t="str">
        <f>データ!AH6</f>
        <v>【111.39】</v>
      </c>
      <c r="F85" s="13" t="str">
        <f>データ!AS6</f>
        <v>【1.30】</v>
      </c>
      <c r="G85" s="13" t="str">
        <f>データ!BD6</f>
        <v>【261.51】</v>
      </c>
      <c r="H85" s="13" t="str">
        <f>データ!BO6</f>
        <v>【265.16】</v>
      </c>
      <c r="I85" s="13" t="str">
        <f>データ!BZ6</f>
        <v>【102.35】</v>
      </c>
      <c r="J85" s="13" t="str">
        <f>データ!CK6</f>
        <v>【167.74】</v>
      </c>
      <c r="K85" s="13" t="str">
        <f>データ!CV6</f>
        <v>【60.29】</v>
      </c>
      <c r="L85" s="13" t="str">
        <f>データ!DG6</f>
        <v>【90.12】</v>
      </c>
      <c r="M85" s="13" t="str">
        <f>データ!DR6</f>
        <v>【50.88】</v>
      </c>
      <c r="N85" s="13" t="str">
        <f>データ!EC6</f>
        <v>【22.30】</v>
      </c>
      <c r="O85" s="13" t="str">
        <f>データ!EN6</f>
        <v>【0.66】</v>
      </c>
    </row>
  </sheetData>
  <sheetProtection algorithmName="SHA-512" hashValue="ZGHPIMv8O4XNr18BEFc3axXbXYb/16gpxVoksvX47leKyYFg1aHt4eWZVYwOK0jfSUjQRImjzvOcei+fcnpHiA==" saltValue="19Ng6ikyfw6ZDQ9NPikZhw==" spinCount="100000" sheet="1" objects="1" scenarios="1" formatCells="0" formatColumns="0" formatRows="0"/>
  <mergeCells count="48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L9:AS9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BL64:BZ65"/>
    <mergeCell ref="AT10:BA10"/>
    <mergeCell ref="BL16:BZ44"/>
    <mergeCell ref="BL45:BZ46"/>
    <mergeCell ref="BL47:BZ63"/>
    <mergeCell ref="B60:BJ61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3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41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15">
      <c r="A2" s="15" t="s">
        <v>42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15">
      <c r="A3" s="15" t="s">
        <v>43</v>
      </c>
      <c r="B3" s="16" t="s">
        <v>44</v>
      </c>
      <c r="C3" s="16" t="s">
        <v>45</v>
      </c>
      <c r="D3" s="16" t="s">
        <v>46</v>
      </c>
      <c r="E3" s="16" t="s">
        <v>47</v>
      </c>
      <c r="F3" s="16" t="s">
        <v>48</v>
      </c>
      <c r="G3" s="16" t="s">
        <v>49</v>
      </c>
      <c r="H3" s="77" t="s">
        <v>50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9"/>
      <c r="X3" s="83" t="s">
        <v>51</v>
      </c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 t="s">
        <v>27</v>
      </c>
      <c r="DI3" s="76"/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</row>
    <row r="4" spans="1:144" x14ac:dyDescent="0.15">
      <c r="A4" s="15" t="s">
        <v>52</v>
      </c>
      <c r="B4" s="17"/>
      <c r="C4" s="17"/>
      <c r="D4" s="17"/>
      <c r="E4" s="17"/>
      <c r="F4" s="17"/>
      <c r="G4" s="17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2"/>
      <c r="X4" s="76" t="s">
        <v>53</v>
      </c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 t="s">
        <v>54</v>
      </c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 t="s">
        <v>55</v>
      </c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 t="s">
        <v>56</v>
      </c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 t="s">
        <v>57</v>
      </c>
      <c r="BQ4" s="76"/>
      <c r="BR4" s="76"/>
      <c r="BS4" s="76"/>
      <c r="BT4" s="76"/>
      <c r="BU4" s="76"/>
      <c r="BV4" s="76"/>
      <c r="BW4" s="76"/>
      <c r="BX4" s="76"/>
      <c r="BY4" s="76"/>
      <c r="BZ4" s="76"/>
      <c r="CA4" s="76" t="s">
        <v>58</v>
      </c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 t="s">
        <v>59</v>
      </c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 t="s">
        <v>60</v>
      </c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 t="s">
        <v>61</v>
      </c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 t="s">
        <v>62</v>
      </c>
      <c r="DT4" s="76"/>
      <c r="DU4" s="76"/>
      <c r="DV4" s="76"/>
      <c r="DW4" s="76"/>
      <c r="DX4" s="76"/>
      <c r="DY4" s="76"/>
      <c r="DZ4" s="76"/>
      <c r="EA4" s="76"/>
      <c r="EB4" s="76"/>
      <c r="EC4" s="76"/>
      <c r="ED4" s="76" t="s">
        <v>63</v>
      </c>
      <c r="EE4" s="76"/>
      <c r="EF4" s="76"/>
      <c r="EG4" s="76"/>
      <c r="EH4" s="76"/>
      <c r="EI4" s="76"/>
      <c r="EJ4" s="76"/>
      <c r="EK4" s="76"/>
      <c r="EL4" s="76"/>
      <c r="EM4" s="76"/>
      <c r="EN4" s="76"/>
    </row>
    <row r="5" spans="1:144" x14ac:dyDescent="0.15">
      <c r="A5" s="15" t="s">
        <v>64</v>
      </c>
      <c r="B5" s="18"/>
      <c r="C5" s="18"/>
      <c r="D5" s="18"/>
      <c r="E5" s="18"/>
      <c r="F5" s="18"/>
      <c r="G5" s="18"/>
      <c r="H5" s="19" t="s">
        <v>65</v>
      </c>
      <c r="I5" s="19" t="s">
        <v>66</v>
      </c>
      <c r="J5" s="19" t="s">
        <v>67</v>
      </c>
      <c r="K5" s="19" t="s">
        <v>68</v>
      </c>
      <c r="L5" s="19" t="s">
        <v>69</v>
      </c>
      <c r="M5" s="19" t="s">
        <v>5</v>
      </c>
      <c r="N5" s="19" t="s">
        <v>70</v>
      </c>
      <c r="O5" s="19" t="s">
        <v>71</v>
      </c>
      <c r="P5" s="19" t="s">
        <v>72</v>
      </c>
      <c r="Q5" s="19" t="s">
        <v>73</v>
      </c>
      <c r="R5" s="19" t="s">
        <v>74</v>
      </c>
      <c r="S5" s="19" t="s">
        <v>75</v>
      </c>
      <c r="T5" s="19" t="s">
        <v>76</v>
      </c>
      <c r="U5" s="19" t="s">
        <v>77</v>
      </c>
      <c r="V5" s="19" t="s">
        <v>78</v>
      </c>
      <c r="W5" s="19" t="s">
        <v>79</v>
      </c>
      <c r="X5" s="19" t="s">
        <v>80</v>
      </c>
      <c r="Y5" s="19" t="s">
        <v>81</v>
      </c>
      <c r="Z5" s="19" t="s">
        <v>82</v>
      </c>
      <c r="AA5" s="19" t="s">
        <v>83</v>
      </c>
      <c r="AB5" s="19" t="s">
        <v>84</v>
      </c>
      <c r="AC5" s="19" t="s">
        <v>85</v>
      </c>
      <c r="AD5" s="19" t="s">
        <v>86</v>
      </c>
      <c r="AE5" s="19" t="s">
        <v>87</v>
      </c>
      <c r="AF5" s="19" t="s">
        <v>88</v>
      </c>
      <c r="AG5" s="19" t="s">
        <v>89</v>
      </c>
      <c r="AH5" s="19" t="s">
        <v>29</v>
      </c>
      <c r="AI5" s="19" t="s">
        <v>80</v>
      </c>
      <c r="AJ5" s="19" t="s">
        <v>81</v>
      </c>
      <c r="AK5" s="19" t="s">
        <v>82</v>
      </c>
      <c r="AL5" s="19" t="s">
        <v>83</v>
      </c>
      <c r="AM5" s="19" t="s">
        <v>84</v>
      </c>
      <c r="AN5" s="19" t="s">
        <v>85</v>
      </c>
      <c r="AO5" s="19" t="s">
        <v>86</v>
      </c>
      <c r="AP5" s="19" t="s">
        <v>87</v>
      </c>
      <c r="AQ5" s="19" t="s">
        <v>88</v>
      </c>
      <c r="AR5" s="19" t="s">
        <v>89</v>
      </c>
      <c r="AS5" s="19" t="s">
        <v>90</v>
      </c>
      <c r="AT5" s="19" t="s">
        <v>80</v>
      </c>
      <c r="AU5" s="19" t="s">
        <v>81</v>
      </c>
      <c r="AV5" s="19" t="s">
        <v>82</v>
      </c>
      <c r="AW5" s="19" t="s">
        <v>83</v>
      </c>
      <c r="AX5" s="19" t="s">
        <v>84</v>
      </c>
      <c r="AY5" s="19" t="s">
        <v>85</v>
      </c>
      <c r="AZ5" s="19" t="s">
        <v>86</v>
      </c>
      <c r="BA5" s="19" t="s">
        <v>87</v>
      </c>
      <c r="BB5" s="19" t="s">
        <v>88</v>
      </c>
      <c r="BC5" s="19" t="s">
        <v>89</v>
      </c>
      <c r="BD5" s="19" t="s">
        <v>90</v>
      </c>
      <c r="BE5" s="19" t="s">
        <v>80</v>
      </c>
      <c r="BF5" s="19" t="s">
        <v>81</v>
      </c>
      <c r="BG5" s="19" t="s">
        <v>82</v>
      </c>
      <c r="BH5" s="19" t="s">
        <v>83</v>
      </c>
      <c r="BI5" s="19" t="s">
        <v>84</v>
      </c>
      <c r="BJ5" s="19" t="s">
        <v>85</v>
      </c>
      <c r="BK5" s="19" t="s">
        <v>86</v>
      </c>
      <c r="BL5" s="19" t="s">
        <v>87</v>
      </c>
      <c r="BM5" s="19" t="s">
        <v>88</v>
      </c>
      <c r="BN5" s="19" t="s">
        <v>89</v>
      </c>
      <c r="BO5" s="19" t="s">
        <v>90</v>
      </c>
      <c r="BP5" s="19" t="s">
        <v>80</v>
      </c>
      <c r="BQ5" s="19" t="s">
        <v>81</v>
      </c>
      <c r="BR5" s="19" t="s">
        <v>82</v>
      </c>
      <c r="BS5" s="19" t="s">
        <v>83</v>
      </c>
      <c r="BT5" s="19" t="s">
        <v>84</v>
      </c>
      <c r="BU5" s="19" t="s">
        <v>85</v>
      </c>
      <c r="BV5" s="19" t="s">
        <v>86</v>
      </c>
      <c r="BW5" s="19" t="s">
        <v>87</v>
      </c>
      <c r="BX5" s="19" t="s">
        <v>88</v>
      </c>
      <c r="BY5" s="19" t="s">
        <v>89</v>
      </c>
      <c r="BZ5" s="19" t="s">
        <v>90</v>
      </c>
      <c r="CA5" s="19" t="s">
        <v>80</v>
      </c>
      <c r="CB5" s="19" t="s">
        <v>81</v>
      </c>
      <c r="CC5" s="19" t="s">
        <v>82</v>
      </c>
      <c r="CD5" s="19" t="s">
        <v>83</v>
      </c>
      <c r="CE5" s="19" t="s">
        <v>84</v>
      </c>
      <c r="CF5" s="19" t="s">
        <v>85</v>
      </c>
      <c r="CG5" s="19" t="s">
        <v>86</v>
      </c>
      <c r="CH5" s="19" t="s">
        <v>87</v>
      </c>
      <c r="CI5" s="19" t="s">
        <v>88</v>
      </c>
      <c r="CJ5" s="19" t="s">
        <v>89</v>
      </c>
      <c r="CK5" s="19" t="s">
        <v>90</v>
      </c>
      <c r="CL5" s="19" t="s">
        <v>80</v>
      </c>
      <c r="CM5" s="19" t="s">
        <v>81</v>
      </c>
      <c r="CN5" s="19" t="s">
        <v>82</v>
      </c>
      <c r="CO5" s="19" t="s">
        <v>83</v>
      </c>
      <c r="CP5" s="19" t="s">
        <v>84</v>
      </c>
      <c r="CQ5" s="19" t="s">
        <v>85</v>
      </c>
      <c r="CR5" s="19" t="s">
        <v>86</v>
      </c>
      <c r="CS5" s="19" t="s">
        <v>87</v>
      </c>
      <c r="CT5" s="19" t="s">
        <v>88</v>
      </c>
      <c r="CU5" s="19" t="s">
        <v>89</v>
      </c>
      <c r="CV5" s="19" t="s">
        <v>90</v>
      </c>
      <c r="CW5" s="19" t="s">
        <v>80</v>
      </c>
      <c r="CX5" s="19" t="s">
        <v>81</v>
      </c>
      <c r="CY5" s="19" t="s">
        <v>82</v>
      </c>
      <c r="CZ5" s="19" t="s">
        <v>83</v>
      </c>
      <c r="DA5" s="19" t="s">
        <v>84</v>
      </c>
      <c r="DB5" s="19" t="s">
        <v>85</v>
      </c>
      <c r="DC5" s="19" t="s">
        <v>86</v>
      </c>
      <c r="DD5" s="19" t="s">
        <v>87</v>
      </c>
      <c r="DE5" s="19" t="s">
        <v>88</v>
      </c>
      <c r="DF5" s="19" t="s">
        <v>89</v>
      </c>
      <c r="DG5" s="19" t="s">
        <v>90</v>
      </c>
      <c r="DH5" s="19" t="s">
        <v>80</v>
      </c>
      <c r="DI5" s="19" t="s">
        <v>81</v>
      </c>
      <c r="DJ5" s="19" t="s">
        <v>82</v>
      </c>
      <c r="DK5" s="19" t="s">
        <v>83</v>
      </c>
      <c r="DL5" s="19" t="s">
        <v>84</v>
      </c>
      <c r="DM5" s="19" t="s">
        <v>85</v>
      </c>
      <c r="DN5" s="19" t="s">
        <v>86</v>
      </c>
      <c r="DO5" s="19" t="s">
        <v>87</v>
      </c>
      <c r="DP5" s="19" t="s">
        <v>88</v>
      </c>
      <c r="DQ5" s="19" t="s">
        <v>89</v>
      </c>
      <c r="DR5" s="19" t="s">
        <v>90</v>
      </c>
      <c r="DS5" s="19" t="s">
        <v>80</v>
      </c>
      <c r="DT5" s="19" t="s">
        <v>81</v>
      </c>
      <c r="DU5" s="19" t="s">
        <v>82</v>
      </c>
      <c r="DV5" s="19" t="s">
        <v>83</v>
      </c>
      <c r="DW5" s="19" t="s">
        <v>84</v>
      </c>
      <c r="DX5" s="19" t="s">
        <v>85</v>
      </c>
      <c r="DY5" s="19" t="s">
        <v>86</v>
      </c>
      <c r="DZ5" s="19" t="s">
        <v>87</v>
      </c>
      <c r="EA5" s="19" t="s">
        <v>88</v>
      </c>
      <c r="EB5" s="19" t="s">
        <v>89</v>
      </c>
      <c r="EC5" s="19" t="s">
        <v>90</v>
      </c>
      <c r="ED5" s="19" t="s">
        <v>80</v>
      </c>
      <c r="EE5" s="19" t="s">
        <v>81</v>
      </c>
      <c r="EF5" s="19" t="s">
        <v>82</v>
      </c>
      <c r="EG5" s="19" t="s">
        <v>83</v>
      </c>
      <c r="EH5" s="19" t="s">
        <v>84</v>
      </c>
      <c r="EI5" s="19" t="s">
        <v>85</v>
      </c>
      <c r="EJ5" s="19" t="s">
        <v>86</v>
      </c>
      <c r="EK5" s="19" t="s">
        <v>87</v>
      </c>
      <c r="EL5" s="19" t="s">
        <v>88</v>
      </c>
      <c r="EM5" s="19" t="s">
        <v>89</v>
      </c>
      <c r="EN5" s="19" t="s">
        <v>90</v>
      </c>
    </row>
    <row r="6" spans="1:144" s="23" customFormat="1" x14ac:dyDescent="0.15">
      <c r="A6" s="15" t="s">
        <v>91</v>
      </c>
      <c r="B6" s="20">
        <f>B7</f>
        <v>2021</v>
      </c>
      <c r="C6" s="20">
        <f t="shared" ref="C6:W6" si="3">C7</f>
        <v>422126</v>
      </c>
      <c r="D6" s="20">
        <f t="shared" si="3"/>
        <v>46</v>
      </c>
      <c r="E6" s="20">
        <f t="shared" si="3"/>
        <v>1</v>
      </c>
      <c r="F6" s="20">
        <f t="shared" si="3"/>
        <v>0</v>
      </c>
      <c r="G6" s="20">
        <f t="shared" si="3"/>
        <v>1</v>
      </c>
      <c r="H6" s="20" t="str">
        <f t="shared" si="3"/>
        <v>長崎県　西海市</v>
      </c>
      <c r="I6" s="20" t="str">
        <f t="shared" si="3"/>
        <v>法適用</v>
      </c>
      <c r="J6" s="20" t="str">
        <f t="shared" si="3"/>
        <v>水道事業</v>
      </c>
      <c r="K6" s="20" t="str">
        <f t="shared" si="3"/>
        <v>末端給水事業</v>
      </c>
      <c r="L6" s="20" t="str">
        <f t="shared" si="3"/>
        <v>A6</v>
      </c>
      <c r="M6" s="20" t="str">
        <f t="shared" si="3"/>
        <v>非設置</v>
      </c>
      <c r="N6" s="21" t="str">
        <f t="shared" si="3"/>
        <v>-</v>
      </c>
      <c r="O6" s="21">
        <f t="shared" si="3"/>
        <v>43.37</v>
      </c>
      <c r="P6" s="21">
        <f t="shared" si="3"/>
        <v>98.18</v>
      </c>
      <c r="Q6" s="21">
        <f t="shared" si="3"/>
        <v>4596</v>
      </c>
      <c r="R6" s="21">
        <f t="shared" si="3"/>
        <v>26323</v>
      </c>
      <c r="S6" s="21">
        <f t="shared" si="3"/>
        <v>241.6</v>
      </c>
      <c r="T6" s="21">
        <f t="shared" si="3"/>
        <v>108.95</v>
      </c>
      <c r="U6" s="21">
        <f t="shared" si="3"/>
        <v>25669</v>
      </c>
      <c r="V6" s="21">
        <f t="shared" si="3"/>
        <v>175</v>
      </c>
      <c r="W6" s="21">
        <f t="shared" si="3"/>
        <v>146.68</v>
      </c>
      <c r="X6" s="22">
        <f>IF(X7="",NA(),X7)</f>
        <v>77.25</v>
      </c>
      <c r="Y6" s="22">
        <f t="shared" ref="Y6:AG6" si="4">IF(Y7="",NA(),Y7)</f>
        <v>80.66</v>
      </c>
      <c r="Z6" s="22">
        <f t="shared" si="4"/>
        <v>92.24</v>
      </c>
      <c r="AA6" s="22">
        <f t="shared" si="4"/>
        <v>96.17</v>
      </c>
      <c r="AB6" s="22">
        <f t="shared" si="4"/>
        <v>95.45</v>
      </c>
      <c r="AC6" s="22">
        <f t="shared" si="4"/>
        <v>110.05</v>
      </c>
      <c r="AD6" s="22">
        <f t="shared" si="4"/>
        <v>108.87</v>
      </c>
      <c r="AE6" s="22">
        <f t="shared" si="4"/>
        <v>108.61</v>
      </c>
      <c r="AF6" s="22">
        <f t="shared" si="4"/>
        <v>108.35</v>
      </c>
      <c r="AG6" s="22">
        <f t="shared" si="4"/>
        <v>108.84</v>
      </c>
      <c r="AH6" s="21" t="str">
        <f>IF(AH7="","",IF(AH7="-","【-】","【"&amp;SUBSTITUTE(TEXT(AH7,"#,##0.00"),"-","△")&amp;"】"))</f>
        <v>【111.39】</v>
      </c>
      <c r="AI6" s="22">
        <f>IF(AI7="",NA(),AI7)</f>
        <v>23.06</v>
      </c>
      <c r="AJ6" s="22">
        <f t="shared" ref="AJ6:AR6" si="5">IF(AJ7="",NA(),AJ7)</f>
        <v>50.93</v>
      </c>
      <c r="AK6" s="22">
        <f t="shared" si="5"/>
        <v>62.7</v>
      </c>
      <c r="AL6" s="22">
        <f t="shared" si="5"/>
        <v>65.459999999999994</v>
      </c>
      <c r="AM6" s="22">
        <f t="shared" si="5"/>
        <v>73.63</v>
      </c>
      <c r="AN6" s="22">
        <f t="shared" si="5"/>
        <v>2.64</v>
      </c>
      <c r="AO6" s="22">
        <f t="shared" si="5"/>
        <v>3.16</v>
      </c>
      <c r="AP6" s="22">
        <f t="shared" si="5"/>
        <v>3.59</v>
      </c>
      <c r="AQ6" s="22">
        <f t="shared" si="5"/>
        <v>3.98</v>
      </c>
      <c r="AR6" s="22">
        <f t="shared" si="5"/>
        <v>6.02</v>
      </c>
      <c r="AS6" s="21" t="str">
        <f>IF(AS7="","",IF(AS7="-","【-】","【"&amp;SUBSTITUTE(TEXT(AS7,"#,##0.00"),"-","△")&amp;"】"))</f>
        <v>【1.30】</v>
      </c>
      <c r="AT6" s="22">
        <f>IF(AT7="",NA(),AT7)</f>
        <v>231.63</v>
      </c>
      <c r="AU6" s="22">
        <f t="shared" ref="AU6:BC6" si="6">IF(AU7="",NA(),AU7)</f>
        <v>274.55</v>
      </c>
      <c r="AV6" s="22">
        <f t="shared" si="6"/>
        <v>293.44</v>
      </c>
      <c r="AW6" s="22">
        <f t="shared" si="6"/>
        <v>279.81</v>
      </c>
      <c r="AX6" s="22">
        <f t="shared" si="6"/>
        <v>296.56</v>
      </c>
      <c r="AY6" s="22">
        <f t="shared" si="6"/>
        <v>359.47</v>
      </c>
      <c r="AZ6" s="22">
        <f t="shared" si="6"/>
        <v>369.69</v>
      </c>
      <c r="BA6" s="22">
        <f t="shared" si="6"/>
        <v>379.08</v>
      </c>
      <c r="BB6" s="22">
        <f t="shared" si="6"/>
        <v>367.55</v>
      </c>
      <c r="BC6" s="22">
        <f t="shared" si="6"/>
        <v>378.56</v>
      </c>
      <c r="BD6" s="21" t="str">
        <f>IF(BD7="","",IF(BD7="-","【-】","【"&amp;SUBSTITUTE(TEXT(BD7,"#,##0.00"),"-","△")&amp;"】"))</f>
        <v>【261.51】</v>
      </c>
      <c r="BE6" s="22">
        <f>IF(BE7="",NA(),BE7)</f>
        <v>791.89</v>
      </c>
      <c r="BF6" s="22">
        <f t="shared" ref="BF6:BN6" si="7">IF(BF7="",NA(),BF7)</f>
        <v>769.26</v>
      </c>
      <c r="BG6" s="22">
        <f t="shared" si="7"/>
        <v>766.4</v>
      </c>
      <c r="BH6" s="22">
        <f t="shared" si="7"/>
        <v>759.9</v>
      </c>
      <c r="BI6" s="22">
        <f t="shared" si="7"/>
        <v>770.76</v>
      </c>
      <c r="BJ6" s="22">
        <f t="shared" si="7"/>
        <v>401.79</v>
      </c>
      <c r="BK6" s="22">
        <f t="shared" si="7"/>
        <v>402.99</v>
      </c>
      <c r="BL6" s="22">
        <f t="shared" si="7"/>
        <v>398.98</v>
      </c>
      <c r="BM6" s="22">
        <f t="shared" si="7"/>
        <v>418.68</v>
      </c>
      <c r="BN6" s="22">
        <f t="shared" si="7"/>
        <v>395.68</v>
      </c>
      <c r="BO6" s="21" t="str">
        <f>IF(BO7="","",IF(BO7="-","【-】","【"&amp;SUBSTITUTE(TEXT(BO7,"#,##0.00"),"-","△")&amp;"】"))</f>
        <v>【265.16】</v>
      </c>
      <c r="BP6" s="22">
        <f>IF(BP7="",NA(),BP7)</f>
        <v>71.650000000000006</v>
      </c>
      <c r="BQ6" s="22">
        <f t="shared" ref="BQ6:BY6" si="8">IF(BQ7="",NA(),BQ7)</f>
        <v>72.56</v>
      </c>
      <c r="BR6" s="22">
        <f t="shared" si="8"/>
        <v>76.27</v>
      </c>
      <c r="BS6" s="22">
        <f t="shared" si="8"/>
        <v>73.099999999999994</v>
      </c>
      <c r="BT6" s="22">
        <f t="shared" si="8"/>
        <v>72.86</v>
      </c>
      <c r="BU6" s="22">
        <f t="shared" si="8"/>
        <v>100.12</v>
      </c>
      <c r="BV6" s="22">
        <f t="shared" si="8"/>
        <v>98.66</v>
      </c>
      <c r="BW6" s="22">
        <f t="shared" si="8"/>
        <v>98.64</v>
      </c>
      <c r="BX6" s="22">
        <f t="shared" si="8"/>
        <v>94.78</v>
      </c>
      <c r="BY6" s="22">
        <f t="shared" si="8"/>
        <v>97.59</v>
      </c>
      <c r="BZ6" s="21" t="str">
        <f>IF(BZ7="","",IF(BZ7="-","【-】","【"&amp;SUBSTITUTE(TEXT(BZ7,"#,##0.00"),"-","△")&amp;"】"))</f>
        <v>【102.35】</v>
      </c>
      <c r="CA6" s="22">
        <f>IF(CA7="",NA(),CA7)</f>
        <v>329.58</v>
      </c>
      <c r="CB6" s="22">
        <f t="shared" ref="CB6:CJ6" si="9">IF(CB7="",NA(),CB7)</f>
        <v>326.02</v>
      </c>
      <c r="CC6" s="22">
        <f t="shared" si="9"/>
        <v>312.3</v>
      </c>
      <c r="CD6" s="22">
        <f t="shared" si="9"/>
        <v>324.76</v>
      </c>
      <c r="CE6" s="22">
        <f t="shared" si="9"/>
        <v>326.43</v>
      </c>
      <c r="CF6" s="22">
        <f t="shared" si="9"/>
        <v>174.97</v>
      </c>
      <c r="CG6" s="22">
        <f t="shared" si="9"/>
        <v>178.59</v>
      </c>
      <c r="CH6" s="22">
        <f t="shared" si="9"/>
        <v>178.92</v>
      </c>
      <c r="CI6" s="22">
        <f t="shared" si="9"/>
        <v>181.3</v>
      </c>
      <c r="CJ6" s="22">
        <f t="shared" si="9"/>
        <v>181.71</v>
      </c>
      <c r="CK6" s="21" t="str">
        <f>IF(CK7="","",IF(CK7="-","【-】","【"&amp;SUBSTITUTE(TEXT(CK7,"#,##0.00"),"-","△")&amp;"】"))</f>
        <v>【167.74】</v>
      </c>
      <c r="CL6" s="22">
        <f>IF(CL7="",NA(),CL7)</f>
        <v>63.25</v>
      </c>
      <c r="CM6" s="22">
        <f t="shared" ref="CM6:CU6" si="10">IF(CM7="",NA(),CM7)</f>
        <v>65.13</v>
      </c>
      <c r="CN6" s="22">
        <f t="shared" si="10"/>
        <v>60.26</v>
      </c>
      <c r="CO6" s="22">
        <f t="shared" si="10"/>
        <v>60.76</v>
      </c>
      <c r="CP6" s="22">
        <f t="shared" si="10"/>
        <v>61.82</v>
      </c>
      <c r="CQ6" s="22">
        <f t="shared" si="10"/>
        <v>55.63</v>
      </c>
      <c r="CR6" s="22">
        <f t="shared" si="10"/>
        <v>55.03</v>
      </c>
      <c r="CS6" s="22">
        <f t="shared" si="10"/>
        <v>55.14</v>
      </c>
      <c r="CT6" s="22">
        <f t="shared" si="10"/>
        <v>55.89</v>
      </c>
      <c r="CU6" s="22">
        <f t="shared" si="10"/>
        <v>55.72</v>
      </c>
      <c r="CV6" s="21" t="str">
        <f>IF(CV7="","",IF(CV7="-","【-】","【"&amp;SUBSTITUTE(TEXT(CV7,"#,##0.00"),"-","△")&amp;"】"))</f>
        <v>【60.29】</v>
      </c>
      <c r="CW6" s="22">
        <f>IF(CW7="",NA(),CW7)</f>
        <v>70.8</v>
      </c>
      <c r="CX6" s="22">
        <f t="shared" ref="CX6:DF6" si="11">IF(CX7="",NA(),CX7)</f>
        <v>68.16</v>
      </c>
      <c r="CY6" s="22">
        <f t="shared" si="11"/>
        <v>71.27</v>
      </c>
      <c r="CZ6" s="22">
        <f t="shared" si="11"/>
        <v>70.09</v>
      </c>
      <c r="DA6" s="22">
        <f t="shared" si="11"/>
        <v>67.56</v>
      </c>
      <c r="DB6" s="22">
        <f t="shared" si="11"/>
        <v>82.04</v>
      </c>
      <c r="DC6" s="22">
        <f t="shared" si="11"/>
        <v>81.900000000000006</v>
      </c>
      <c r="DD6" s="22">
        <f t="shared" si="11"/>
        <v>81.39</v>
      </c>
      <c r="DE6" s="22">
        <f t="shared" si="11"/>
        <v>81.27</v>
      </c>
      <c r="DF6" s="22">
        <f t="shared" si="11"/>
        <v>81.260000000000005</v>
      </c>
      <c r="DG6" s="21" t="str">
        <f>IF(DG7="","",IF(DG7="-","【-】","【"&amp;SUBSTITUTE(TEXT(DG7,"#,##0.00"),"-","△")&amp;"】"))</f>
        <v>【90.12】</v>
      </c>
      <c r="DH6" s="22">
        <f>IF(DH7="",NA(),DH7)</f>
        <v>23.87</v>
      </c>
      <c r="DI6" s="22">
        <f t="shared" ref="DI6:DQ6" si="12">IF(DI7="",NA(),DI7)</f>
        <v>27.85</v>
      </c>
      <c r="DJ6" s="22">
        <f t="shared" si="12"/>
        <v>31.26</v>
      </c>
      <c r="DK6" s="22">
        <f t="shared" si="12"/>
        <v>32.770000000000003</v>
      </c>
      <c r="DL6" s="22">
        <f t="shared" si="12"/>
        <v>35.31</v>
      </c>
      <c r="DM6" s="22">
        <f t="shared" si="12"/>
        <v>48.05</v>
      </c>
      <c r="DN6" s="22">
        <f t="shared" si="12"/>
        <v>48.87</v>
      </c>
      <c r="DO6" s="22">
        <f t="shared" si="12"/>
        <v>49.92</v>
      </c>
      <c r="DP6" s="22">
        <f t="shared" si="12"/>
        <v>50.63</v>
      </c>
      <c r="DQ6" s="22">
        <f t="shared" si="12"/>
        <v>51.29</v>
      </c>
      <c r="DR6" s="21" t="str">
        <f>IF(DR7="","",IF(DR7="-","【-】","【"&amp;SUBSTITUTE(TEXT(DR7,"#,##0.00"),"-","△")&amp;"】"))</f>
        <v>【50.88】</v>
      </c>
      <c r="DS6" s="22">
        <f>IF(DS7="",NA(),DS7)</f>
        <v>0.55000000000000004</v>
      </c>
      <c r="DT6" s="22">
        <f t="shared" ref="DT6:EB6" si="13">IF(DT7="",NA(),DT7)</f>
        <v>0.55000000000000004</v>
      </c>
      <c r="DU6" s="22">
        <f t="shared" si="13"/>
        <v>0.67</v>
      </c>
      <c r="DV6" s="22">
        <f t="shared" si="13"/>
        <v>0.82</v>
      </c>
      <c r="DW6" s="22">
        <f t="shared" si="13"/>
        <v>1.1200000000000001</v>
      </c>
      <c r="DX6" s="22">
        <f t="shared" si="13"/>
        <v>13.39</v>
      </c>
      <c r="DY6" s="22">
        <f t="shared" si="13"/>
        <v>14.85</v>
      </c>
      <c r="DZ6" s="22">
        <f t="shared" si="13"/>
        <v>16.88</v>
      </c>
      <c r="EA6" s="22">
        <f t="shared" si="13"/>
        <v>18.28</v>
      </c>
      <c r="EB6" s="22">
        <f t="shared" si="13"/>
        <v>19.61</v>
      </c>
      <c r="EC6" s="21" t="str">
        <f>IF(EC7="","",IF(EC7="-","【-】","【"&amp;SUBSTITUTE(TEXT(EC7,"#,##0.00"),"-","△")&amp;"】"))</f>
        <v>【22.30】</v>
      </c>
      <c r="ED6" s="22">
        <f>IF(ED7="",NA(),ED7)</f>
        <v>0.21</v>
      </c>
      <c r="EE6" s="22">
        <f t="shared" ref="EE6:EM6" si="14">IF(EE7="",NA(),EE7)</f>
        <v>0.05</v>
      </c>
      <c r="EF6" s="22">
        <f t="shared" si="14"/>
        <v>0.31</v>
      </c>
      <c r="EG6" s="22">
        <f t="shared" si="14"/>
        <v>0.27</v>
      </c>
      <c r="EH6" s="22">
        <f t="shared" si="14"/>
        <v>0.35</v>
      </c>
      <c r="EI6" s="22">
        <f t="shared" si="14"/>
        <v>0.54</v>
      </c>
      <c r="EJ6" s="22">
        <f t="shared" si="14"/>
        <v>0.5</v>
      </c>
      <c r="EK6" s="22">
        <f t="shared" si="14"/>
        <v>0.52</v>
      </c>
      <c r="EL6" s="22">
        <f t="shared" si="14"/>
        <v>0.53</v>
      </c>
      <c r="EM6" s="22">
        <f t="shared" si="14"/>
        <v>0.48</v>
      </c>
      <c r="EN6" s="21" t="str">
        <f>IF(EN7="","",IF(EN7="-","【-】","【"&amp;SUBSTITUTE(TEXT(EN7,"#,##0.00"),"-","△")&amp;"】"))</f>
        <v>【0.66】</v>
      </c>
    </row>
    <row r="7" spans="1:144" s="23" customFormat="1" x14ac:dyDescent="0.15">
      <c r="A7" s="15"/>
      <c r="B7" s="24">
        <v>2021</v>
      </c>
      <c r="C7" s="24">
        <v>422126</v>
      </c>
      <c r="D7" s="24">
        <v>46</v>
      </c>
      <c r="E7" s="24">
        <v>1</v>
      </c>
      <c r="F7" s="24">
        <v>0</v>
      </c>
      <c r="G7" s="24">
        <v>1</v>
      </c>
      <c r="H7" s="24" t="s">
        <v>92</v>
      </c>
      <c r="I7" s="24" t="s">
        <v>93</v>
      </c>
      <c r="J7" s="24" t="s">
        <v>94</v>
      </c>
      <c r="K7" s="24" t="s">
        <v>95</v>
      </c>
      <c r="L7" s="24" t="s">
        <v>96</v>
      </c>
      <c r="M7" s="24" t="s">
        <v>97</v>
      </c>
      <c r="N7" s="25" t="s">
        <v>98</v>
      </c>
      <c r="O7" s="25">
        <v>43.37</v>
      </c>
      <c r="P7" s="25">
        <v>98.18</v>
      </c>
      <c r="Q7" s="25">
        <v>4596</v>
      </c>
      <c r="R7" s="25">
        <v>26323</v>
      </c>
      <c r="S7" s="25">
        <v>241.6</v>
      </c>
      <c r="T7" s="25">
        <v>108.95</v>
      </c>
      <c r="U7" s="25">
        <v>25669</v>
      </c>
      <c r="V7" s="25">
        <v>175</v>
      </c>
      <c r="W7" s="25">
        <v>146.68</v>
      </c>
      <c r="X7" s="25">
        <v>77.25</v>
      </c>
      <c r="Y7" s="25">
        <v>80.66</v>
      </c>
      <c r="Z7" s="25">
        <v>92.24</v>
      </c>
      <c r="AA7" s="25">
        <v>96.17</v>
      </c>
      <c r="AB7" s="25">
        <v>95.45</v>
      </c>
      <c r="AC7" s="25">
        <v>110.05</v>
      </c>
      <c r="AD7" s="25">
        <v>108.87</v>
      </c>
      <c r="AE7" s="25">
        <v>108.61</v>
      </c>
      <c r="AF7" s="25">
        <v>108.35</v>
      </c>
      <c r="AG7" s="25">
        <v>108.84</v>
      </c>
      <c r="AH7" s="25">
        <v>111.39</v>
      </c>
      <c r="AI7" s="25">
        <v>23.06</v>
      </c>
      <c r="AJ7" s="25">
        <v>50.93</v>
      </c>
      <c r="AK7" s="25">
        <v>62.7</v>
      </c>
      <c r="AL7" s="25">
        <v>65.459999999999994</v>
      </c>
      <c r="AM7" s="25">
        <v>73.63</v>
      </c>
      <c r="AN7" s="25">
        <v>2.64</v>
      </c>
      <c r="AO7" s="25">
        <v>3.16</v>
      </c>
      <c r="AP7" s="25">
        <v>3.59</v>
      </c>
      <c r="AQ7" s="25">
        <v>3.98</v>
      </c>
      <c r="AR7" s="25">
        <v>6.02</v>
      </c>
      <c r="AS7" s="25">
        <v>1.3</v>
      </c>
      <c r="AT7" s="25">
        <v>231.63</v>
      </c>
      <c r="AU7" s="25">
        <v>274.55</v>
      </c>
      <c r="AV7" s="25">
        <v>293.44</v>
      </c>
      <c r="AW7" s="25">
        <v>279.81</v>
      </c>
      <c r="AX7" s="25">
        <v>296.56</v>
      </c>
      <c r="AY7" s="25">
        <v>359.47</v>
      </c>
      <c r="AZ7" s="25">
        <v>369.69</v>
      </c>
      <c r="BA7" s="25">
        <v>379.08</v>
      </c>
      <c r="BB7" s="25">
        <v>367.55</v>
      </c>
      <c r="BC7" s="25">
        <v>378.56</v>
      </c>
      <c r="BD7" s="25">
        <v>261.51</v>
      </c>
      <c r="BE7" s="25">
        <v>791.89</v>
      </c>
      <c r="BF7" s="25">
        <v>769.26</v>
      </c>
      <c r="BG7" s="25">
        <v>766.4</v>
      </c>
      <c r="BH7" s="25">
        <v>759.9</v>
      </c>
      <c r="BI7" s="25">
        <v>770.76</v>
      </c>
      <c r="BJ7" s="25">
        <v>401.79</v>
      </c>
      <c r="BK7" s="25">
        <v>402.99</v>
      </c>
      <c r="BL7" s="25">
        <v>398.98</v>
      </c>
      <c r="BM7" s="25">
        <v>418.68</v>
      </c>
      <c r="BN7" s="25">
        <v>395.68</v>
      </c>
      <c r="BO7" s="25">
        <v>265.16000000000003</v>
      </c>
      <c r="BP7" s="25">
        <v>71.650000000000006</v>
      </c>
      <c r="BQ7" s="25">
        <v>72.56</v>
      </c>
      <c r="BR7" s="25">
        <v>76.27</v>
      </c>
      <c r="BS7" s="25">
        <v>73.099999999999994</v>
      </c>
      <c r="BT7" s="25">
        <v>72.86</v>
      </c>
      <c r="BU7" s="25">
        <v>100.12</v>
      </c>
      <c r="BV7" s="25">
        <v>98.66</v>
      </c>
      <c r="BW7" s="25">
        <v>98.64</v>
      </c>
      <c r="BX7" s="25">
        <v>94.78</v>
      </c>
      <c r="BY7" s="25">
        <v>97.59</v>
      </c>
      <c r="BZ7" s="25">
        <v>102.35</v>
      </c>
      <c r="CA7" s="25">
        <v>329.58</v>
      </c>
      <c r="CB7" s="25">
        <v>326.02</v>
      </c>
      <c r="CC7" s="25">
        <v>312.3</v>
      </c>
      <c r="CD7" s="25">
        <v>324.76</v>
      </c>
      <c r="CE7" s="25">
        <v>326.43</v>
      </c>
      <c r="CF7" s="25">
        <v>174.97</v>
      </c>
      <c r="CG7" s="25">
        <v>178.59</v>
      </c>
      <c r="CH7" s="25">
        <v>178.92</v>
      </c>
      <c r="CI7" s="25">
        <v>181.3</v>
      </c>
      <c r="CJ7" s="25">
        <v>181.71</v>
      </c>
      <c r="CK7" s="25">
        <v>167.74</v>
      </c>
      <c r="CL7" s="25">
        <v>63.25</v>
      </c>
      <c r="CM7" s="25">
        <v>65.13</v>
      </c>
      <c r="CN7" s="25">
        <v>60.26</v>
      </c>
      <c r="CO7" s="25">
        <v>60.76</v>
      </c>
      <c r="CP7" s="25">
        <v>61.82</v>
      </c>
      <c r="CQ7" s="25">
        <v>55.63</v>
      </c>
      <c r="CR7" s="25">
        <v>55.03</v>
      </c>
      <c r="CS7" s="25">
        <v>55.14</v>
      </c>
      <c r="CT7" s="25">
        <v>55.89</v>
      </c>
      <c r="CU7" s="25">
        <v>55.72</v>
      </c>
      <c r="CV7" s="25">
        <v>60.29</v>
      </c>
      <c r="CW7" s="25">
        <v>70.8</v>
      </c>
      <c r="CX7" s="25">
        <v>68.16</v>
      </c>
      <c r="CY7" s="25">
        <v>71.27</v>
      </c>
      <c r="CZ7" s="25">
        <v>70.09</v>
      </c>
      <c r="DA7" s="25">
        <v>67.56</v>
      </c>
      <c r="DB7" s="25">
        <v>82.04</v>
      </c>
      <c r="DC7" s="25">
        <v>81.900000000000006</v>
      </c>
      <c r="DD7" s="25">
        <v>81.39</v>
      </c>
      <c r="DE7" s="25">
        <v>81.27</v>
      </c>
      <c r="DF7" s="25">
        <v>81.260000000000005</v>
      </c>
      <c r="DG7" s="25">
        <v>90.12</v>
      </c>
      <c r="DH7" s="25">
        <v>23.87</v>
      </c>
      <c r="DI7" s="25">
        <v>27.85</v>
      </c>
      <c r="DJ7" s="25">
        <v>31.26</v>
      </c>
      <c r="DK7" s="25">
        <v>32.770000000000003</v>
      </c>
      <c r="DL7" s="25">
        <v>35.31</v>
      </c>
      <c r="DM7" s="25">
        <v>48.05</v>
      </c>
      <c r="DN7" s="25">
        <v>48.87</v>
      </c>
      <c r="DO7" s="25">
        <v>49.92</v>
      </c>
      <c r="DP7" s="25">
        <v>50.63</v>
      </c>
      <c r="DQ7" s="25">
        <v>51.29</v>
      </c>
      <c r="DR7" s="25">
        <v>50.88</v>
      </c>
      <c r="DS7" s="25">
        <v>0.55000000000000004</v>
      </c>
      <c r="DT7" s="25">
        <v>0.55000000000000004</v>
      </c>
      <c r="DU7" s="25">
        <v>0.67</v>
      </c>
      <c r="DV7" s="25">
        <v>0.82</v>
      </c>
      <c r="DW7" s="25">
        <v>1.1200000000000001</v>
      </c>
      <c r="DX7" s="25">
        <v>13.39</v>
      </c>
      <c r="DY7" s="25">
        <v>14.85</v>
      </c>
      <c r="DZ7" s="25">
        <v>16.88</v>
      </c>
      <c r="EA7" s="25">
        <v>18.28</v>
      </c>
      <c r="EB7" s="25">
        <v>19.61</v>
      </c>
      <c r="EC7" s="25">
        <v>22.3</v>
      </c>
      <c r="ED7" s="25">
        <v>0.21</v>
      </c>
      <c r="EE7" s="25">
        <v>0.05</v>
      </c>
      <c r="EF7" s="25">
        <v>0.31</v>
      </c>
      <c r="EG7" s="25">
        <v>0.27</v>
      </c>
      <c r="EH7" s="25">
        <v>0.35</v>
      </c>
      <c r="EI7" s="25">
        <v>0.54</v>
      </c>
      <c r="EJ7" s="25">
        <v>0.5</v>
      </c>
      <c r="EK7" s="25">
        <v>0.52</v>
      </c>
      <c r="EL7" s="25">
        <v>0.53</v>
      </c>
      <c r="EM7" s="25">
        <v>0.48</v>
      </c>
      <c r="EN7" s="25">
        <v>0.66</v>
      </c>
    </row>
    <row r="8" spans="1:144" x14ac:dyDescent="0.15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7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7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7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7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7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7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7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7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7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7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7"/>
    </row>
    <row r="9" spans="1:144" x14ac:dyDescent="0.15">
      <c r="A9" s="28"/>
      <c r="B9" s="28" t="s">
        <v>99</v>
      </c>
      <c r="C9" s="28" t="s">
        <v>100</v>
      </c>
      <c r="D9" s="28" t="s">
        <v>101</v>
      </c>
      <c r="E9" s="28" t="s">
        <v>102</v>
      </c>
      <c r="F9" s="28" t="s">
        <v>103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15">
      <c r="A10" s="28" t="s">
        <v>44</v>
      </c>
      <c r="B10" s="29">
        <f t="shared" ref="B10:C10" si="15">DATEVALUE($B7+12-B11&amp;"/1/"&amp;B12)</f>
        <v>47119</v>
      </c>
      <c r="C10" s="29">
        <f t="shared" si="15"/>
        <v>47484</v>
      </c>
      <c r="D10" s="30">
        <f>DATEVALUE($B7+12-D11&amp;"/1/"&amp;D12)</f>
        <v>47849</v>
      </c>
      <c r="E10" s="30">
        <f>DATEVALUE($B7+12-E11&amp;"/1/"&amp;E12)</f>
        <v>48215</v>
      </c>
      <c r="F10" s="30">
        <f>DATEVALUE($B7+12-F11&amp;"/1/"&amp;F12)</f>
        <v>48582</v>
      </c>
    </row>
    <row r="11" spans="1:144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104</v>
      </c>
    </row>
    <row r="12" spans="1:144" x14ac:dyDescent="0.15">
      <c r="B12">
        <v>1</v>
      </c>
      <c r="C12">
        <v>1</v>
      </c>
      <c r="D12">
        <v>1</v>
      </c>
      <c r="E12">
        <v>2</v>
      </c>
      <c r="F12">
        <v>3</v>
      </c>
      <c r="G12" t="s">
        <v>105</v>
      </c>
    </row>
    <row r="13" spans="1:144" x14ac:dyDescent="0.15">
      <c r="B13" t="s">
        <v>106</v>
      </c>
      <c r="C13" t="s">
        <v>106</v>
      </c>
      <c r="D13" t="s">
        <v>107</v>
      </c>
      <c r="E13" t="s">
        <v>107</v>
      </c>
      <c r="F13" t="s">
        <v>107</v>
      </c>
      <c r="G13" t="s">
        <v>108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谷口　千鶴子</cp:lastModifiedBy>
  <cp:lastPrinted>2023-01-24T05:43:33Z</cp:lastPrinted>
  <dcterms:created xsi:type="dcterms:W3CDTF">2022-12-01T01:05:52Z</dcterms:created>
  <dcterms:modified xsi:type="dcterms:W3CDTF">2023-01-24T06:13:35Z</dcterms:modified>
  <cp:category/>
</cp:coreProperties>
</file>