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4\02 公営企業に係る経営比較分析表（令和３年度決算）の分析等について\07_公表用\02_下水道事業\"/>
    </mc:Choice>
  </mc:AlternateContent>
  <xr:revisionPtr revIDLastSave="0" documentId="13_ncr:1_{E20A2424-0D9F-40CE-9E1C-BD4A5C9104A0}" xr6:coauthVersionLast="47" xr6:coauthVersionMax="47" xr10:uidLastSave="{00000000-0000-0000-0000-000000000000}"/>
  <workbookProtection workbookAlgorithmName="SHA-512" workbookHashValue="XnFhC7ZMonY+H3gagYIsh2b5erdSwLAYANwUytVyPrVqkP8hhacVyjlZ45duJsBGyPv1nuyBmhsGxfX6AMTP4A==" workbookSaltValue="MdAjOjmDKINiAnR3GiHfw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E86" i="4"/>
  <c r="BB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<sst xmlns="http://schemas.openxmlformats.org/spreadsheetml/2006/main" count="236" uniqueCount="122">
  <si>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</si>
  <si>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</si>
  <si>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</si>
  <si>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</si>
  <si>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</si>
  <si>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</si>
  <si>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</si>
  <si>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</si>
  <si>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</si>
  <si>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</si>
  <si>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</si>
  <si>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</si>
  <si>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</si>
  <si>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</si>
  <si>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</si>
  <si>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</si>
  <si>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</si>
  <si>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</si>
  <si>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</si>
  <si>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</si>
  <si>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</si>
  <si>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</si>
  <si>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</si>
  <si>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</si>
  <si>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</si>
  <si>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</si>
  <si>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</si>
  <si>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</si>
  <si>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</si>
  <si>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</si>
  <si>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</si>
  <si>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</si>
  <si>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</si>
  <si>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</si>
  <si>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</si>
  <si>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</si>
  <si>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</si>
  <si>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</si>
  <si>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</si>
  <si>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</si>
  <si>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</si>
  <si>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</si>
  <si>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</si>
  <si>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</si>
  <si>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</si>
  <si>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</si>
  <si>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</si>
  <si>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</si>
  <si>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</si>
  <si>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</si>
  <si>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</si>
  <si>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</si>
  <si>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</si>
  <si>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</si>
  <si>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</si>
  <si>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</si>
  <si>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</si>
  <si>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</si>
  <si>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</si>
  <si>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</si>
  <si>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</si>
  <si>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</si>
  <si>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</si>
  <si>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</si>
  <si>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</si>
  <si>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</si>
  <si>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</si>
  <si>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</si>
  <si>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</si>
  <si>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</si>
  <si>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</si>
  <si>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</si>
  <si>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</si>
  <si>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</si>
  <si>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</si>
  <si>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</si>
  <si>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</si>
  <si>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</si>
  <si>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</si>
  <si>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</si>
  <si>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</si>
  <si>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</si>
  <si>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</si>
  <si>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</si>
  <si>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</si>
  <si>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</si>
  <si>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</si>
  <si>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</si>
  <si>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</si>
  <si>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</si>
  <si>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</si>
  <si>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</si>
  <si>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</si>
  <si>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</si>
  <si>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</si>
  <si>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</si>
  <si>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</si>
  <si>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</si>
  <si>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</si>
  <si>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</si>
  <si>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</si>
  <si>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</si>
  <si>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</si>
  <si>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</si>
  <si>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</si>
  <si>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</si>
  <si>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</si>
  <si>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</si>
  <si>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</si>
  <si>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</si>
  <si>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</si>
  <si>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</si>
  <si>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</si>
  <si>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</si>
  <si>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</si>
  <si>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</si>
  <si>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</si>
  <si>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</si>
  <si>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</si>
  <si>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
</t>
    <phoneticPr fontId="4"/>
  </si>
  <si>
    <t>　施設については供用開始から18年以上が経過しており、施設や設備の老朽化が顕著に出ているため、修繕・更新費用が徐々に多額になっていくことが問題となってくる。平成28,29年度においてストックマネジメント計画を策定しており、計画を踏まえ国の補助を受けながら計画的に設備の修繕・更新を図ってきているが、ストックマネジメント計画で定めた年次計画が令和4年度で終了するため、令和5年度でストックマネジメント計画の見直しを実施し、ストックマネジメント計画の2期目の作成を予定している。</t>
    <phoneticPr fontId="4"/>
  </si>
  <si>
    <t>　特定環境保全公共下水道は、平成16年に供用を開始し、令和3年度末で水洗化率は79.1％となっており、上昇率は頭打ち状態となっている。
　令和3年度の特徴を類似団体平均値と比較してみると、「経費回収率」は上回っていて、「汚水処理原価」は下回っているため、汚水処理に係る費用が類似団体より抑えられていると考えられる。「施設利用率」は例年どおりの推移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</si>
</sst>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31-43A2-A3D3-1755ECEAF73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0.36</c:v>
                </c:pt>
                <c:pt idx="3">
                  <c:v>0.39</c:v>
                </c:pt>
                <c:pt idx="4">
                  <c:v>0.1</c:v>
                </c:pt>
              </c:numCache>
            </c:numRef>
          </c:val>
          <c:smooth val="0"/>
          <c:extLst>
            <c:ext xmlns:c16="http://schemas.microsoft.com/office/drawing/2014/chart" uri="{C3380CC4-5D6E-409C-BE32-E72D297353CC}">
              <c16:uniqueId val="{00000001-FE31-43A2-A3D3-1755ECEAF73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51.45</c:v>
                </c:pt>
                <c:pt idx="1">
                  <c:v>50.55</c:v>
                </c:pt>
                <c:pt idx="2">
                  <c:v>49.45</c:v>
                </c:pt>
                <c:pt idx="3">
                  <c:v>50.55</c:v>
                </c:pt>
                <c:pt idx="4">
                  <c:v>50.91</c:v>
                </c:pt>
              </c:numCache>
            </c:numRef>
          </c:val>
          <c:extLst>
            <c:ext xmlns:c16="http://schemas.microsoft.com/office/drawing/2014/chart" uri="{C3380CC4-5D6E-409C-BE32-E72D297353CC}">
              <c16:uniqueId val="{00000000-915E-4FD6-94D0-7A3E05C74D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42.47</c:v>
                </c:pt>
                <c:pt idx="3">
                  <c:v>42.4</c:v>
                </c:pt>
                <c:pt idx="4">
                  <c:v>42.28</c:v>
                </c:pt>
              </c:numCache>
            </c:numRef>
          </c:val>
          <c:smooth val="0"/>
          <c:extLst>
            <c:ext xmlns:c16="http://schemas.microsoft.com/office/drawing/2014/chart" uri="{C3380CC4-5D6E-409C-BE32-E72D297353CC}">
              <c16:uniqueId val="{00000001-915E-4FD6-94D0-7A3E05C74D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75.069999999999993</c:v>
                </c:pt>
                <c:pt idx="1">
                  <c:v>75.95</c:v>
                </c:pt>
                <c:pt idx="2">
                  <c:v>75.28</c:v>
                </c:pt>
                <c:pt idx="3">
                  <c:v>77.97</c:v>
                </c:pt>
                <c:pt idx="4">
                  <c:v>79.09</c:v>
                </c:pt>
              </c:numCache>
            </c:numRef>
          </c:val>
          <c:extLst>
            <c:ext xmlns:c16="http://schemas.microsoft.com/office/drawing/2014/chart" uri="{C3380CC4-5D6E-409C-BE32-E72D297353CC}">
              <c16:uniqueId val="{00000000-BC0A-4927-B916-283D922B1CF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83.75</c:v>
                </c:pt>
                <c:pt idx="3">
                  <c:v>84.19</c:v>
                </c:pt>
                <c:pt idx="4">
                  <c:v>84.34</c:v>
                </c:pt>
              </c:numCache>
            </c:numRef>
          </c:val>
          <c:smooth val="0"/>
          <c:extLst>
            <c:ext xmlns:c16="http://schemas.microsoft.com/office/drawing/2014/chart" uri="{C3380CC4-5D6E-409C-BE32-E72D297353CC}">
              <c16:uniqueId val="{00000001-BC0A-4927-B916-283D922B1CF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69.14</c:v>
                </c:pt>
                <c:pt idx="1">
                  <c:v>77.489999999999995</c:v>
                </c:pt>
                <c:pt idx="2">
                  <c:v>107.21</c:v>
                </c:pt>
                <c:pt idx="3">
                  <c:v>96.01</c:v>
                </c:pt>
                <c:pt idx="4">
                  <c:v>118.73</c:v>
                </c:pt>
              </c:numCache>
            </c:numRef>
          </c:val>
          <c:extLst>
            <c:ext xmlns:c16="http://schemas.microsoft.com/office/drawing/2014/chart" uri="{C3380CC4-5D6E-409C-BE32-E72D297353CC}">
              <c16:uniqueId val="{00000000-5613-467B-932B-4BE4FC89900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13-467B-932B-4BE4FC89900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43-4CE4-8AF9-C09546BFDF7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43-4CE4-8AF9-C09546BFDF7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B5-41B1-8889-D5371031292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B5-41B1-8889-D5371031292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A6-4683-B770-BC0AA82B9DC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A6-4683-B770-BC0AA82B9DC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9-4CCD-9900-580BFA5C918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9-4CCD-9900-580BFA5C918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2687.49</c:v>
                </c:pt>
                <c:pt idx="1">
                  <c:v>2546.37</c:v>
                </c:pt>
                <c:pt idx="2">
                  <c:v>2458.81</c:v>
                </c:pt>
                <c:pt idx="3">
                  <c:v>2198.17</c:v>
                </c:pt>
                <c:pt idx="4">
                  <c:v>2092.44</c:v>
                </c:pt>
              </c:numCache>
            </c:numRef>
          </c:val>
          <c:extLst>
            <c:ext xmlns:c16="http://schemas.microsoft.com/office/drawing/2014/chart" uri="{C3380CC4-5D6E-409C-BE32-E72D297353CC}">
              <c16:uniqueId val="{00000000-92F9-4EAD-B2BE-D29D546DCE6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1206.79</c:v>
                </c:pt>
                <c:pt idx="3">
                  <c:v>1258.43</c:v>
                </c:pt>
                <c:pt idx="4">
                  <c:v>1163.75</c:v>
                </c:pt>
              </c:numCache>
            </c:numRef>
          </c:val>
          <c:smooth val="0"/>
          <c:extLst>
            <c:ext xmlns:c16="http://schemas.microsoft.com/office/drawing/2014/chart" uri="{C3380CC4-5D6E-409C-BE32-E72D297353CC}">
              <c16:uniqueId val="{00000001-92F9-4EAD-B2BE-D29D546DCE6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66.97</c:v>
                </c:pt>
                <c:pt idx="1">
                  <c:v>69.58</c:v>
                </c:pt>
                <c:pt idx="2">
                  <c:v>103.51</c:v>
                </c:pt>
                <c:pt idx="3">
                  <c:v>88.95</c:v>
                </c:pt>
                <c:pt idx="4">
                  <c:v>103.05</c:v>
                </c:pt>
              </c:numCache>
            </c:numRef>
          </c:val>
          <c:extLst>
            <c:ext xmlns:c16="http://schemas.microsoft.com/office/drawing/2014/chart" uri="{C3380CC4-5D6E-409C-BE32-E72D297353CC}">
              <c16:uniqueId val="{00000000-4707-42F5-AE62-0F8026D3E27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71.84</c:v>
                </c:pt>
                <c:pt idx="3">
                  <c:v>73.36</c:v>
                </c:pt>
                <c:pt idx="4">
                  <c:v>72.599999999999994</c:v>
                </c:pt>
              </c:numCache>
            </c:numRef>
          </c:val>
          <c:smooth val="0"/>
          <c:extLst>
            <c:ext xmlns:c16="http://schemas.microsoft.com/office/drawing/2014/chart" uri="{C3380CC4-5D6E-409C-BE32-E72D297353CC}">
              <c16:uniqueId val="{00000001-4707-42F5-AE62-0F8026D3E27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263.06</c:v>
                </c:pt>
                <c:pt idx="1">
                  <c:v>254.25</c:v>
                </c:pt>
                <c:pt idx="2">
                  <c:v>171.63</c:v>
                </c:pt>
                <c:pt idx="3">
                  <c:v>203.2</c:v>
                </c:pt>
                <c:pt idx="4">
                  <c:v>174.94</c:v>
                </c:pt>
              </c:numCache>
            </c:numRef>
          </c:val>
          <c:extLst>
            <c:ext xmlns:c16="http://schemas.microsoft.com/office/drawing/2014/chart" uri="{C3380CC4-5D6E-409C-BE32-E72D297353CC}">
              <c16:uniqueId val="{00000000-ABAF-4255-975E-3780EC8C47A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228.47</c:v>
                </c:pt>
                <c:pt idx="3">
                  <c:v>224.88</c:v>
                </c:pt>
                <c:pt idx="4">
                  <c:v>228.64</c:v>
                </c:pt>
              </c:numCache>
            </c:numRef>
          </c:val>
          <c:smooth val="0"/>
          <c:extLst>
            <c:ext xmlns:c16="http://schemas.microsoft.com/office/drawing/2014/chart" uri="{C3380CC4-5D6E-409C-BE32-E72D297353CC}">
              <c16:uniqueId val="{00000001-ABAF-4255-975E-3780EC8C47A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L1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小値賀町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2284</v>
      </c>
      <c r="AM8" s="42"/>
      <c r="AN8" s="42"/>
      <c r="AO8" s="42"/>
      <c r="AP8" s="42"/>
      <c r="AQ8" s="42"/>
      <c r="AR8" s="42"/>
      <c r="AS8" s="42"/>
      <c r="AT8" s="35">
        <f>データ!T6</f>
        <v>25.5</v>
      </c>
      <c r="AU8" s="35"/>
      <c r="AV8" s="35"/>
      <c r="AW8" s="35"/>
      <c r="AX8" s="35"/>
      <c r="AY8" s="35"/>
      <c r="AZ8" s="35"/>
      <c r="BA8" s="35"/>
      <c r="BB8" s="35">
        <f>データ!U6</f>
        <v>89.57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57.27</v>
      </c>
      <c r="Q10" s="35"/>
      <c r="R10" s="35"/>
      <c r="S10" s="35"/>
      <c r="T10" s="35"/>
      <c r="U10" s="35"/>
      <c r="V10" s="35"/>
      <c r="W10" s="35">
        <f>データ!Q6</f>
        <v>100</v>
      </c>
      <c r="X10" s="35"/>
      <c r="Y10" s="35"/>
      <c r="Z10" s="35"/>
      <c r="AA10" s="35"/>
      <c r="AB10" s="35"/>
      <c r="AC10" s="35"/>
      <c r="AD10" s="42">
        <f>データ!R6</f>
        <v>3190</v>
      </c>
      <c r="AE10" s="42"/>
      <c r="AF10" s="42"/>
      <c r="AG10" s="42"/>
      <c r="AH10" s="42"/>
      <c r="AI10" s="42"/>
      <c r="AJ10" s="42"/>
      <c r="AK10" s="2"/>
      <c r="AL10" s="42">
        <f>データ!V6</f>
        <v>1296</v>
      </c>
      <c r="AM10" s="42"/>
      <c r="AN10" s="42"/>
      <c r="AO10" s="42"/>
      <c r="AP10" s="42"/>
      <c r="AQ10" s="42"/>
      <c r="AR10" s="42"/>
      <c r="AS10" s="42"/>
      <c r="AT10" s="35">
        <f>データ!W6</f>
        <v>0.65</v>
      </c>
      <c r="AU10" s="35"/>
      <c r="AV10" s="35"/>
      <c r="AW10" s="35"/>
      <c r="AX10" s="35"/>
      <c r="AY10" s="35"/>
      <c r="AZ10" s="35"/>
      <c r="BA10" s="35"/>
      <c r="BB10" s="35">
        <f>データ!X6</f>
        <v>1993.85</v>
      </c>
      <c r="BC10" s="35"/>
      <c r="BD10" s="35"/>
      <c r="BE10" s="35"/>
      <c r="BF10" s="35"/>
      <c r="BG10" s="35"/>
      <c r="BH10" s="35"/>
      <c r="BI10" s="35"/>
      <c r="BJ10" s="2"/>
      <c r="BK10" s="2"/>
      <c r="BL10" s="61" t="s">
        <v>22</v>
      </c>
      <c r="BM10" s="62"/>
      <c r="BN10" s="63" t="s">
        <v>23</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121</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0" t="s">
        <v>27</v>
      </c>
      <c r="BM45" s="81"/>
      <c r="BN45" s="81"/>
      <c r="BO45" s="81"/>
      <c r="BP45" s="81"/>
      <c r="BQ45" s="81"/>
      <c r="BR45" s="81"/>
      <c r="BS45" s="81"/>
      <c r="BT45" s="81"/>
      <c r="BU45" s="81"/>
      <c r="BV45" s="81"/>
      <c r="BW45" s="81"/>
      <c r="BX45" s="81"/>
      <c r="BY45" s="81"/>
      <c r="BZ45" s="8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3"/>
      <c r="BM46" s="84"/>
      <c r="BN46" s="84"/>
      <c r="BO46" s="84"/>
      <c r="BP46" s="84"/>
      <c r="BQ46" s="84"/>
      <c r="BR46" s="84"/>
      <c r="BS46" s="84"/>
      <c r="BT46" s="84"/>
      <c r="BU46" s="84"/>
      <c r="BV46" s="84"/>
      <c r="BW46" s="84"/>
      <c r="BX46" s="84"/>
      <c r="BY46" s="84"/>
      <c r="BZ46" s="8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120</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4"/>
      <c r="BM60" s="75"/>
      <c r="BN60" s="75"/>
      <c r="BO60" s="75"/>
      <c r="BP60" s="75"/>
      <c r="BQ60" s="75"/>
      <c r="BR60" s="75"/>
      <c r="BS60" s="75"/>
      <c r="BT60" s="75"/>
      <c r="BU60" s="75"/>
      <c r="BV60" s="75"/>
      <c r="BW60" s="75"/>
      <c r="BX60" s="75"/>
      <c r="BY60" s="75"/>
      <c r="BZ60" s="76"/>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0" t="s">
        <v>29</v>
      </c>
      <c r="BM64" s="81"/>
      <c r="BN64" s="81"/>
      <c r="BO64" s="81"/>
      <c r="BP64" s="81"/>
      <c r="BQ64" s="81"/>
      <c r="BR64" s="81"/>
      <c r="BS64" s="81"/>
      <c r="BT64" s="81"/>
      <c r="BU64" s="81"/>
      <c r="BV64" s="81"/>
      <c r="BW64" s="81"/>
      <c r="BX64" s="81"/>
      <c r="BY64" s="81"/>
      <c r="BZ64" s="8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3"/>
      <c r="BM65" s="84"/>
      <c r="BN65" s="84"/>
      <c r="BO65" s="84"/>
      <c r="BP65" s="84"/>
      <c r="BQ65" s="84"/>
      <c r="BR65" s="84"/>
      <c r="BS65" s="84"/>
      <c r="BT65" s="84"/>
      <c r="BU65" s="84"/>
      <c r="BV65" s="84"/>
      <c r="BW65" s="84"/>
      <c r="BX65" s="84"/>
      <c r="BY65" s="84"/>
      <c r="BZ65" s="8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119</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45</v>
      </c>
      <c r="O86" s="12" t="str">
        <f>データ!EO6</f>
        <v>【0.15】</v>
      </c>
    </row>
  </sheetData>
  <sheetProtection algorithmName="SHA-512" hashValue="o2Wn+JliOiqS81mxz+oqPvVUCYPyvo3owYl3nkT0gSgRDJi2Aip1ewQ3/MLFPs8e0PLPtL1o2sLCmCwKgkJ5jA==" saltValue="njAVBBNM8zt66TvIeq2Fs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67" t="s">
        <v>55</v>
      </c>
      <c r="I3" s="68"/>
      <c r="J3" s="68"/>
      <c r="K3" s="68"/>
      <c r="L3" s="68"/>
      <c r="M3" s="68"/>
      <c r="N3" s="68"/>
      <c r="O3" s="68"/>
      <c r="P3" s="68"/>
      <c r="Q3" s="68"/>
      <c r="R3" s="68"/>
      <c r="S3" s="68"/>
      <c r="T3" s="68"/>
      <c r="U3" s="68"/>
      <c r="V3" s="68"/>
      <c r="W3" s="68"/>
      <c r="X3" s="69"/>
      <c r="Y3" s="73" t="s">
        <v>56</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57</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58</v>
      </c>
      <c r="B4" s="16"/>
      <c r="C4" s="16"/>
      <c r="D4" s="16"/>
      <c r="E4" s="16"/>
      <c r="F4" s="16"/>
      <c r="G4" s="16"/>
      <c r="H4" s="70"/>
      <c r="I4" s="71"/>
      <c r="J4" s="71"/>
      <c r="K4" s="71"/>
      <c r="L4" s="71"/>
      <c r="M4" s="71"/>
      <c r="N4" s="71"/>
      <c r="O4" s="71"/>
      <c r="P4" s="71"/>
      <c r="Q4" s="71"/>
      <c r="R4" s="71"/>
      <c r="S4" s="71"/>
      <c r="T4" s="71"/>
      <c r="U4" s="71"/>
      <c r="V4" s="71"/>
      <c r="W4" s="71"/>
      <c r="X4" s="72"/>
      <c r="Y4" s="66" t="s">
        <v>59</v>
      </c>
      <c r="Z4" s="66"/>
      <c r="AA4" s="66"/>
      <c r="AB4" s="66"/>
      <c r="AC4" s="66"/>
      <c r="AD4" s="66"/>
      <c r="AE4" s="66"/>
      <c r="AF4" s="66"/>
      <c r="AG4" s="66"/>
      <c r="AH4" s="66"/>
      <c r="AI4" s="66"/>
      <c r="AJ4" s="66" t="s">
        <v>60</v>
      </c>
      <c r="AK4" s="66"/>
      <c r="AL4" s="66"/>
      <c r="AM4" s="66"/>
      <c r="AN4" s="66"/>
      <c r="AO4" s="66"/>
      <c r="AP4" s="66"/>
      <c r="AQ4" s="66"/>
      <c r="AR4" s="66"/>
      <c r="AS4" s="66"/>
      <c r="AT4" s="66"/>
      <c r="AU4" s="66" t="s">
        <v>61</v>
      </c>
      <c r="AV4" s="66"/>
      <c r="AW4" s="66"/>
      <c r="AX4" s="66"/>
      <c r="AY4" s="66"/>
      <c r="AZ4" s="66"/>
      <c r="BA4" s="66"/>
      <c r="BB4" s="66"/>
      <c r="BC4" s="66"/>
      <c r="BD4" s="66"/>
      <c r="BE4" s="66"/>
      <c r="BF4" s="66" t="s">
        <v>62</v>
      </c>
      <c r="BG4" s="66"/>
      <c r="BH4" s="66"/>
      <c r="BI4" s="66"/>
      <c r="BJ4" s="66"/>
      <c r="BK4" s="66"/>
      <c r="BL4" s="66"/>
      <c r="BM4" s="66"/>
      <c r="BN4" s="66"/>
      <c r="BO4" s="66"/>
      <c r="BP4" s="66"/>
      <c r="BQ4" s="66" t="s">
        <v>63</v>
      </c>
      <c r="BR4" s="66"/>
      <c r="BS4" s="66"/>
      <c r="BT4" s="66"/>
      <c r="BU4" s="66"/>
      <c r="BV4" s="66"/>
      <c r="BW4" s="66"/>
      <c r="BX4" s="66"/>
      <c r="BY4" s="66"/>
      <c r="BZ4" s="66"/>
      <c r="CA4" s="66"/>
      <c r="CB4" s="66" t="s">
        <v>64</v>
      </c>
      <c r="CC4" s="66"/>
      <c r="CD4" s="66"/>
      <c r="CE4" s="66"/>
      <c r="CF4" s="66"/>
      <c r="CG4" s="66"/>
      <c r="CH4" s="66"/>
      <c r="CI4" s="66"/>
      <c r="CJ4" s="66"/>
      <c r="CK4" s="66"/>
      <c r="CL4" s="66"/>
      <c r="CM4" s="66" t="s">
        <v>65</v>
      </c>
      <c r="CN4" s="66"/>
      <c r="CO4" s="66"/>
      <c r="CP4" s="66"/>
      <c r="CQ4" s="66"/>
      <c r="CR4" s="66"/>
      <c r="CS4" s="66"/>
      <c r="CT4" s="66"/>
      <c r="CU4" s="66"/>
      <c r="CV4" s="66"/>
      <c r="CW4" s="66"/>
      <c r="CX4" s="66" t="s">
        <v>66</v>
      </c>
      <c r="CY4" s="66"/>
      <c r="CZ4" s="66"/>
      <c r="DA4" s="66"/>
      <c r="DB4" s="66"/>
      <c r="DC4" s="66"/>
      <c r="DD4" s="66"/>
      <c r="DE4" s="66"/>
      <c r="DF4" s="66"/>
      <c r="DG4" s="66"/>
      <c r="DH4" s="66"/>
      <c r="DI4" s="66" t="s">
        <v>67</v>
      </c>
      <c r="DJ4" s="66"/>
      <c r="DK4" s="66"/>
      <c r="DL4" s="66"/>
      <c r="DM4" s="66"/>
      <c r="DN4" s="66"/>
      <c r="DO4" s="66"/>
      <c r="DP4" s="66"/>
      <c r="DQ4" s="66"/>
      <c r="DR4" s="66"/>
      <c r="DS4" s="66"/>
      <c r="DT4" s="66" t="s">
        <v>68</v>
      </c>
      <c r="DU4" s="66"/>
      <c r="DV4" s="66"/>
      <c r="DW4" s="66"/>
      <c r="DX4" s="66"/>
      <c r="DY4" s="66"/>
      <c r="DZ4" s="66"/>
      <c r="EA4" s="66"/>
      <c r="EB4" s="66"/>
      <c r="EC4" s="66"/>
      <c r="ED4" s="66"/>
      <c r="EE4" s="66" t="s">
        <v>69</v>
      </c>
      <c r="EF4" s="66"/>
      <c r="EG4" s="66"/>
      <c r="EH4" s="66"/>
      <c r="EI4" s="66"/>
      <c r="EJ4" s="66"/>
      <c r="EK4" s="66"/>
      <c r="EL4" s="66"/>
      <c r="EM4" s="66"/>
      <c r="EN4" s="66"/>
      <c r="EO4" s="66"/>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423831</v>
      </c>
      <c r="D6" s="19">
        <f t="shared" si="3"/>
        <v>47</v>
      </c>
      <c r="E6" s="19">
        <f t="shared" si="3"/>
        <v>17</v>
      </c>
      <c r="F6" s="19">
        <f t="shared" si="3"/>
        <v>4</v>
      </c>
      <c r="G6" s="19">
        <f t="shared" si="3"/>
        <v>0</v>
      </c>
      <c r="H6" s="19" t="str">
        <f t="shared" si="3"/>
        <v>長崎県　小値賀町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57.27</v>
      </c>
      <c r="Q6" s="20">
        <f t="shared" si="3"/>
        <v>100</v>
      </c>
      <c r="R6" s="20">
        <f t="shared" si="3"/>
        <v>3190</v>
      </c>
      <c r="S6" s="20">
        <f t="shared" si="3"/>
        <v>2284</v>
      </c>
      <c r="T6" s="20">
        <f t="shared" si="3"/>
        <v>25.5</v>
      </c>
      <c r="U6" s="20">
        <f t="shared" si="3"/>
        <v>89.57</v>
      </c>
      <c r="V6" s="20">
        <f t="shared" si="3"/>
        <v>1296</v>
      </c>
      <c r="W6" s="20">
        <f t="shared" si="3"/>
        <v>0.65</v>
      </c>
      <c r="X6" s="20">
        <f t="shared" si="3"/>
        <v>1993.85</v>
      </c>
      <c r="Y6" s="21">
        <f>IF(Y7="",NA(),Y7)</f>
        <v>69.14</v>
      </c>
      <c r="Z6" s="21">
        <f t="shared" ref="Z6:AH6" si="4">IF(Z7="",NA(),Z7)</f>
        <v>77.489999999999995</v>
      </c>
      <c r="AA6" s="21">
        <f t="shared" si="4"/>
        <v>107.21</v>
      </c>
      <c r="AB6" s="21">
        <f t="shared" si="4"/>
        <v>96.01</v>
      </c>
      <c r="AC6" s="21">
        <f t="shared" si="4"/>
        <v>118.73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2687.49</v>
      </c>
      <c r="BG6" s="21">
        <f t="shared" ref="BG6:BO6" si="7">IF(BG7="",NA(),BG7)</f>
        <v>2546.37</v>
      </c>
      <c r="BH6" s="21">
        <f t="shared" si="7"/>
        <v>2458.81</v>
      </c>
      <c r="BI6" s="21">
        <f t="shared" si="7"/>
        <v>2198.17</v>
      </c>
      <c r="BJ6" s="21">
        <f t="shared" si="7"/>
        <v>2092.44</v>
      </c>
      <c r="BK6" s="21">
        <f t="shared" si="7"/>
        <v>1223.96</v>
      </c>
      <c r="BL6" s="21">
        <f t="shared" si="7"/>
        <v>1269.1500000000001</v>
      </c>
      <c r="BM6" s="21">
        <f t="shared" si="7"/>
        <v>1206.79</v>
      </c>
      <c r="BN6" s="21">
        <f t="shared" si="7"/>
        <v>1258.43</v>
      </c>
      <c r="BO6" s="21">
        <f t="shared" si="7"/>
        <v>1163.75</v>
      </c>
      <c r="BP6" s="20" t="str">
        <f>IF(BP7="","",IF(BP7="-","【-】","【"&amp;SUBSTITUTE(TEXT(BP7,"#,##0.00"),"-","△")&amp;"】"))</f>
        <v>【1,201.79】</v>
      </c>
      <c r="BQ6" s="21">
        <f>IF(BQ7="",NA(),BQ7)</f>
        <v>66.97</v>
      </c>
      <c r="BR6" s="21">
        <f t="shared" ref="BR6:BZ6" si="8">IF(BR7="",NA(),BR7)</f>
        <v>69.58</v>
      </c>
      <c r="BS6" s="21">
        <f t="shared" si="8"/>
        <v>103.51</v>
      </c>
      <c r="BT6" s="21">
        <f t="shared" si="8"/>
        <v>88.95</v>
      </c>
      <c r="BU6" s="21">
        <f t="shared" si="8"/>
        <v>103.05</v>
      </c>
      <c r="BV6" s="21">
        <f t="shared" si="8"/>
        <v>61.54</v>
      </c>
      <c r="BW6" s="21">
        <f t="shared" si="8"/>
        <v>63.97</v>
      </c>
      <c r="BX6" s="21">
        <f t="shared" si="8"/>
        <v>71.84</v>
      </c>
      <c r="BY6" s="21">
        <f t="shared" si="8"/>
        <v>73.36</v>
      </c>
      <c r="BZ6" s="21">
        <f t="shared" si="8"/>
        <v>72.599999999999994</v>
      </c>
      <c r="CA6" s="20" t="str">
        <f>IF(CA7="","",IF(CA7="-","【-】","【"&amp;SUBSTITUTE(TEXT(CA7,"#,##0.00"),"-","△")&amp;"】"))</f>
        <v>【75.31】</v>
      </c>
      <c r="CB6" s="21">
        <f>IF(CB7="",NA(),CB7)</f>
        <v>263.06</v>
      </c>
      <c r="CC6" s="21">
        <f t="shared" ref="CC6:CK6" si="9">IF(CC7="",NA(),CC7)</f>
        <v>254.25</v>
      </c>
      <c r="CD6" s="21">
        <f t="shared" si="9"/>
        <v>171.63</v>
      </c>
      <c r="CE6" s="21">
        <f t="shared" si="9"/>
        <v>203.2</v>
      </c>
      <c r="CF6" s="21">
        <f t="shared" si="9"/>
        <v>174.94</v>
      </c>
      <c r="CG6" s="21">
        <f t="shared" si="9"/>
        <v>267.86</v>
      </c>
      <c r="CH6" s="21">
        <f t="shared" si="9"/>
        <v>256.82</v>
      </c>
      <c r="CI6" s="21">
        <f t="shared" si="9"/>
        <v>228.47</v>
      </c>
      <c r="CJ6" s="21">
        <f t="shared" si="9"/>
        <v>224.88</v>
      </c>
      <c r="CK6" s="21">
        <f t="shared" si="9"/>
        <v>228.64</v>
      </c>
      <c r="CL6" s="20" t="str">
        <f>IF(CL7="","",IF(CL7="-","【-】","【"&amp;SUBSTITUTE(TEXT(CL7,"#,##0.00"),"-","△")&amp;"】"))</f>
        <v>【216.39】</v>
      </c>
      <c r="CM6" s="21">
        <f>IF(CM7="",NA(),CM7)</f>
        <v>51.45</v>
      </c>
      <c r="CN6" s="21">
        <f t="shared" ref="CN6:CV6" si="10">IF(CN7="",NA(),CN7)</f>
        <v>50.55</v>
      </c>
      <c r="CO6" s="21">
        <f t="shared" si="10"/>
        <v>49.45</v>
      </c>
      <c r="CP6" s="21">
        <f t="shared" si="10"/>
        <v>50.55</v>
      </c>
      <c r="CQ6" s="21">
        <f t="shared" si="10"/>
        <v>50.91</v>
      </c>
      <c r="CR6" s="21">
        <f t="shared" si="10"/>
        <v>37.08</v>
      </c>
      <c r="CS6" s="21">
        <f t="shared" si="10"/>
        <v>37.46</v>
      </c>
      <c r="CT6" s="21">
        <f t="shared" si="10"/>
        <v>42.47</v>
      </c>
      <c r="CU6" s="21">
        <f t="shared" si="10"/>
        <v>42.4</v>
      </c>
      <c r="CV6" s="21">
        <f t="shared" si="10"/>
        <v>42.28</v>
      </c>
      <c r="CW6" s="20" t="str">
        <f>IF(CW7="","",IF(CW7="-","【-】","【"&amp;SUBSTITUTE(TEXT(CW7,"#,##0.00"),"-","△")&amp;"】"))</f>
        <v>【42.57】</v>
      </c>
      <c r="CX6" s="21">
        <f>IF(CX7="",NA(),CX7)</f>
        <v>75.069999999999993</v>
      </c>
      <c r="CY6" s="21">
        <f t="shared" ref="CY6:DG6" si="11">IF(CY7="",NA(),CY7)</f>
        <v>75.95</v>
      </c>
      <c r="CZ6" s="21">
        <f t="shared" si="11"/>
        <v>75.28</v>
      </c>
      <c r="DA6" s="21">
        <f t="shared" si="11"/>
        <v>77.97</v>
      </c>
      <c r="DB6" s="21">
        <f t="shared" si="11"/>
        <v>79.09</v>
      </c>
      <c r="DC6" s="21">
        <f t="shared" si="11"/>
        <v>67.22</v>
      </c>
      <c r="DD6" s="21">
        <f t="shared" si="11"/>
        <v>67.459999999999994</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0.09</v>
      </c>
      <c r="EL6" s="21">
        <f t="shared" si="14"/>
        <v>0.36</v>
      </c>
      <c r="EM6" s="21">
        <f t="shared" si="14"/>
        <v>0.39</v>
      </c>
      <c r="EN6" s="21">
        <f t="shared" si="14"/>
        <v>0.1</v>
      </c>
      <c r="EO6" s="20" t="str">
        <f>IF(EO7="","",IF(EO7="-","【-】","【"&amp;SUBSTITUTE(TEXT(EO7,"#,##0.00"),"-","△")&amp;"】"))</f>
        <v>【0.15】</v>
      </c>
    </row>
    <row r="7" spans="1:145" s="22" customFormat="1" x14ac:dyDescent="0.15">
      <c r="A7" s="14"/>
      <c r="B7" s="23">
        <v>2021</v>
      </c>
      <c r="C7" s="23">
        <v>423831</v>
      </c>
      <c r="D7" s="23">
        <v>47</v>
      </c>
      <c r="E7" s="23">
        <v>17</v>
      </c>
      <c r="F7" s="23">
        <v>4</v>
      </c>
      <c r="G7" s="23">
        <v>0</v>
      </c>
      <c r="H7" s="23" t="s">
        <v>99</v>
      </c>
      <c r="I7" s="23" t="s">
        <v>100</v>
      </c>
      <c r="J7" s="23" t="s">
        <v>101</v>
      </c>
      <c r="K7" s="23" t="s">
        <v>102</v>
      </c>
      <c r="L7" s="23" t="s">
        <v>103</v>
      </c>
      <c r="M7" s="23" t="s">
        <v>104</v>
      </c>
      <c r="N7" s="24" t="s">
        <v>105</v>
      </c>
      <c r="O7" s="24" t="s">
        <v>106</v>
      </c>
      <c r="P7" s="24">
        <v>57.27</v>
      </c>
      <c r="Q7" s="24">
        <v>100</v>
      </c>
      <c r="R7" s="24">
        <v>3190</v>
      </c>
      <c r="S7" s="24">
        <v>2284</v>
      </c>
      <c r="T7" s="24">
        <v>25.5</v>
      </c>
      <c r="U7" s="24">
        <v>89.57</v>
      </c>
      <c r="V7" s="24">
        <v>1296</v>
      </c>
      <c r="W7" s="24">
        <v>0.65</v>
      </c>
      <c r="X7" s="24">
        <v>1993.85</v>
      </c>
      <c r="Y7" s="24">
        <v>69.14</v>
      </c>
      <c r="Z7" s="24">
        <v>77.489999999999995</v>
      </c>
      <c r="AA7" s="24">
        <v>107.21</v>
      </c>
      <c r="AB7" s="24">
        <v>96.01</v>
      </c>
      <c r="AC7" s="24">
        <v>118.73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2687.49</v>
      </c>
      <c r="BG7" s="24">
        <v>2546.37</v>
      </c>
      <c r="BH7" s="24">
        <v>2458.81</v>
      </c>
      <c r="BI7" s="24">
        <v>2198.17</v>
      </c>
      <c r="BJ7" s="24">
        <v>2092.44</v>
      </c>
      <c r="BK7" s="24">
        <v>1223.96</v>
      </c>
      <c r="BL7" s="24">
        <v>1269.1500000000001</v>
      </c>
      <c r="BM7" s="24">
        <v>1206.79</v>
      </c>
      <c r="BN7" s="24">
        <v>1258.43</v>
      </c>
      <c r="BO7" s="24">
        <v>1163.75</v>
      </c>
      <c r="BP7" s="24">
        <v>1201.79</v>
      </c>
      <c r="BQ7" s="24">
        <v>66.97</v>
      </c>
      <c r="BR7" s="24">
        <v>69.58</v>
      </c>
      <c r="BS7" s="24">
        <v>103.51</v>
      </c>
      <c r="BT7" s="24">
        <v>88.95</v>
      </c>
      <c r="BU7" s="24">
        <v>103.05</v>
      </c>
      <c r="BV7" s="24">
        <v>61.54</v>
      </c>
      <c r="BW7" s="24">
        <v>63.97</v>
      </c>
      <c r="BX7" s="24">
        <v>71.84</v>
      </c>
      <c r="BY7" s="24">
        <v>73.36</v>
      </c>
      <c r="BZ7" s="24">
        <v>72.599999999999994</v>
      </c>
      <c r="CA7" s="24">
        <v>75.31</v>
      </c>
      <c r="CB7" s="24">
        <v>263.06</v>
      </c>
      <c r="CC7" s="24">
        <v>254.25</v>
      </c>
      <c r="CD7" s="24">
        <v>171.63</v>
      </c>
      <c r="CE7" s="24">
        <v>203.2</v>
      </c>
      <c r="CF7" s="24">
        <v>174.94</v>
      </c>
      <c r="CG7" s="24">
        <v>267.86</v>
      </c>
      <c r="CH7" s="24">
        <v>256.82</v>
      </c>
      <c r="CI7" s="24">
        <v>228.47</v>
      </c>
      <c r="CJ7" s="24">
        <v>224.88</v>
      </c>
      <c r="CK7" s="24">
        <v>228.64</v>
      </c>
      <c r="CL7" s="24">
        <v>216.39</v>
      </c>
      <c r="CM7" s="24">
        <v>51.45</v>
      </c>
      <c r="CN7" s="24">
        <v>50.55</v>
      </c>
      <c r="CO7" s="24">
        <v>49.45</v>
      </c>
      <c r="CP7" s="24">
        <v>50.55</v>
      </c>
      <c r="CQ7" s="24">
        <v>50.91</v>
      </c>
      <c r="CR7" s="24">
        <v>37.08</v>
      </c>
      <c r="CS7" s="24">
        <v>37.46</v>
      </c>
      <c r="CT7" s="24">
        <v>42.47</v>
      </c>
      <c r="CU7" s="24">
        <v>42.4</v>
      </c>
      <c r="CV7" s="24">
        <v>42.28</v>
      </c>
      <c r="CW7" s="24">
        <v>42.57</v>
      </c>
      <c r="CX7" s="24">
        <v>75.069999999999993</v>
      </c>
      <c r="CY7" s="24">
        <v>75.95</v>
      </c>
      <c r="CZ7" s="24">
        <v>75.28</v>
      </c>
      <c r="DA7" s="24">
        <v>77.97</v>
      </c>
      <c r="DB7" s="24">
        <v>79.09</v>
      </c>
      <c r="DC7" s="24">
        <v>67.22</v>
      </c>
      <c r="DD7" s="24">
        <v>67.459999999999994</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0.09</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五十嵐建哉</cp:lastModifiedBy>
  <cp:lastPrinted>2023-01-26T01:45:26Z</cp:lastPrinted>
  <dcterms:created xsi:type="dcterms:W3CDTF">2022-12-01T01:52:57Z</dcterms:created>
  <dcterms:modified xsi:type="dcterms:W3CDTF">2023-02-22T00:38:27Z</dcterms:modified>
  <cp:category/>
</cp:coreProperties>
</file>