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12_水道課\03_水道管理班(下水)\04　決算統計\01　決算統計資料\R4（R３分）決算統計資料\02　経営比較分析表\"/>
    </mc:Choice>
  </mc:AlternateContent>
  <workbookProtection workbookAlgorithmName="SHA-512" workbookHashValue="SVclID1AyR2Gs8TNAbaEMvHlMJos3QcL/BOXDUu0j5/h3EpcUIX7MHs/a88Qh3DLfjdWXQw9wJH+cZ8p8hk7Vg==" workbookSaltValue="uluw7xgCU4/NQJm7OkKjkQ=="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<sst xmlns="http://schemas.openxmlformats.org/spreadsheetml/2006/main" count="236" uniqueCount="117">
  <si>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</si>
  <si>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</si>
  <si>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</si>
  <si>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</si>
  <si>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</si>
  <si>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</si>
  <si>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</si>
  <si>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</si>
  <si>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</si>
  <si>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</si>
  <si>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</si>
  <si>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</si>
  <si>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</si>
  <si>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</si>
  <si>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</si>
  <si>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</si>
  <si>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</si>
  <si>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</si>
  <si>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</si>
  <si>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</si>
  <si>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</si>
  <si>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</si>
  <si>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</si>
  <si>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</si>
  <si>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</si>
  <si>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</si>
  <si>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</si>
  <si>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</si>
  <si>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</si>
  <si>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</si>
  <si>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</si>
  <si>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</si>
  <si>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</si>
  <si>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</si>
  <si>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</si>
  <si>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</si>
  <si>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</si>
  <si>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</si>
  <si>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</si>
  <si>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</si>
  <si>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</si>
  <si>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</si>
  <si>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</si>
  <si>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</si>
  <si>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</si>
  <si>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</si>
  <si>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</si>
  <si>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</si>
  <si>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</si>
  <si>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</si>
  <si>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</si>
  <si>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</si>
  <si>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</si>
  <si>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</si>
  <si>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</si>
  <si>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</si>
  <si>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</si>
  <si>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</si>
  <si>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</si>
  <si>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</si>
  <si>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</si>
  <si>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</si>
  <si>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</si>
  <si>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</si>
  <si>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</si>
  <si>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</si>
  <si>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</si>
  <si>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</si>
  <si>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</si>
  <si>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</si>
  <si>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</si>
  <si>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</si>
  <si>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</si>
  <si>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</si>
  <si>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</si>
  <si>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</si>
  <si>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</si>
  <si>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</si>
  <si>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</si>
  <si>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</si>
  <si>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</si>
  <si>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</si>
  <si>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</si>
  <si>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</si>
  <si>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</si>
  <si>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</si>
  <si>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</si>
  <si>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</si>
  <si>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</si>
  <si>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</si>
  <si>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</si>
  <si>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</si>
  <si>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</si>
  <si>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</si>
  <si>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</si>
  <si>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</si>
  <si>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</si>
  <si>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</si>
  <si>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</si>
  <si>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</si>
  <si>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</si>
  <si>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</si>
  <si>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</si>
  <si>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</si>
  <si>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</si>
  <si>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</si>
  <si>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</si>
  <si>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</si>
  <si>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</si>
  <si>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</si>
  <si>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</si>
  <si>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</si>
  <si>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</si>
  <si>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</si>
  <si>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①・⑤
収益的収支比率は100％を超えているが、経費回収率を見ると下水道使用料だけでは対応できていない状況が現れており、実情は一般会計繰入金で賄っている状況である。
下水道使用料収入そのものは増加傾向にあるが、令和２年度以降は老朽化した施設の更新を行う必要があるため、経費回収率が落ち込むこととなった。
今後も接続率の向上による使用料収入の確保及び経費の削減、平準化に努める必要がある。
④平成29年度より、地方債償還に要する一般会計負担額が増加したため、使用料収入に対する企業債残高の割合は減少した。しかし、将来的には一般会計の負担額を減少させることも検討する必要があるため、最小限の投資にとどめておく必要がある。
⑥年々有収水量は増加しているが、令和２年度以降、施設の更新を行う必要があることから増加傾向になっている。使用料収入の確保及び経費の削減、平準化に努める必要がある。
⑦下水道の面整備の状況が終盤に差し掛かっている状況において類似団体と同程度であることから適切な利用状況が保たれていると考えられる。
⑧ここ数年は増加傾向にあり、類似団体と比較しても高い傾向にある。しかし、100％に届いておらず、今後も接続世帯を増やして使用料収入の確保に努める必要がある。
</t>
    <rPh sb="4" eb="7">
      <t>シュウエキテキ</t>
    </rPh>
    <rPh sb="7" eb="9">
      <t>シュウシ</t>
    </rPh>
    <rPh sb="9" eb="11">
      <t>ヒリツ</t>
    </rPh>
    <rPh sb="17" eb="18">
      <t>コ</t>
    </rPh>
    <rPh sb="24" eb="26">
      <t>ケイヒ</t>
    </rPh>
    <rPh sb="26" eb="28">
      <t>カイシュウ</t>
    </rPh>
    <rPh sb="28" eb="29">
      <t>リツ</t>
    </rPh>
    <rPh sb="30" eb="31">
      <t>ミ</t>
    </rPh>
    <rPh sb="33" eb="39">
      <t>ゲスイドウシヨウリョウ</t>
    </rPh>
    <rPh sb="43" eb="45">
      <t>タイオウ</t>
    </rPh>
    <rPh sb="51" eb="53">
      <t>ジョウキョウ</t>
    </rPh>
    <rPh sb="54" eb="55">
      <t>アラワ</t>
    </rPh>
    <rPh sb="60" eb="62">
      <t>ジツジョウ</t>
    </rPh>
    <rPh sb="63" eb="65">
      <t>イッパン</t>
    </rPh>
    <rPh sb="65" eb="67">
      <t>カイケイ</t>
    </rPh>
    <rPh sb="67" eb="69">
      <t>クリイレ</t>
    </rPh>
    <rPh sb="69" eb="70">
      <t>キン</t>
    </rPh>
    <rPh sb="71" eb="72">
      <t>マカナ</t>
    </rPh>
    <rPh sb="76" eb="78">
      <t>ジョウキョウ</t>
    </rPh>
    <rPh sb="83" eb="86">
      <t>ゲスイドウ</t>
    </rPh>
    <rPh sb="86" eb="89">
      <t>シヨウリョウ</t>
    </rPh>
    <rPh sb="89" eb="91">
      <t>シュウニュウ</t>
    </rPh>
    <rPh sb="96" eb="98">
      <t>ゾウカ</t>
    </rPh>
    <rPh sb="98" eb="100">
      <t>ケイコウ</t>
    </rPh>
    <rPh sb="110" eb="112">
      <t>イコウ</t>
    </rPh>
    <rPh sb="121" eb="123">
      <t>コウシン</t>
    </rPh>
    <rPh sb="124" eb="125">
      <t>オコナ</t>
    </rPh>
    <rPh sb="126" eb="128">
      <t>ヒツヨウ</t>
    </rPh>
    <rPh sb="152" eb="154">
      <t>コンゴ</t>
    </rPh>
    <rPh sb="172" eb="173">
      <t>オヨ</t>
    </rPh>
    <rPh sb="174" eb="176">
      <t>ケイヒ</t>
    </rPh>
    <rPh sb="177" eb="179">
      <t>サクゲン</t>
    </rPh>
    <rPh sb="180" eb="183">
      <t>ヘイジュンカ</t>
    </rPh>
    <rPh sb="184" eb="185">
      <t>ツト</t>
    </rPh>
    <rPh sb="187" eb="189">
      <t>ヒツヨウ</t>
    </rPh>
    <rPh sb="256" eb="259">
      <t>ショウライテキ</t>
    </rPh>
    <rPh sb="261" eb="263">
      <t>イッパン</t>
    </rPh>
    <rPh sb="263" eb="265">
      <t>カイケイ</t>
    </rPh>
    <rPh sb="266" eb="268">
      <t>フタン</t>
    </rPh>
    <rPh sb="268" eb="269">
      <t>ガク</t>
    </rPh>
    <rPh sb="270" eb="272">
      <t>ゲンショウ</t>
    </rPh>
    <rPh sb="278" eb="280">
      <t>ケントウ</t>
    </rPh>
    <rPh sb="282" eb="284">
      <t>ヒツヨウ</t>
    </rPh>
    <rPh sb="290" eb="293">
      <t>サイショウゲン</t>
    </rPh>
    <rPh sb="294" eb="296">
      <t>トウシ</t>
    </rPh>
    <rPh sb="303" eb="305">
      <t>ヒツヨウ</t>
    </rPh>
    <rPh sb="312" eb="314">
      <t>ネンネン</t>
    </rPh>
    <rPh sb="332" eb="334">
      <t>イコウ</t>
    </rPh>
    <rPh sb="335" eb="337">
      <t>シセツ</t>
    </rPh>
    <rPh sb="338" eb="340">
      <t>コウシン</t>
    </rPh>
    <rPh sb="341" eb="342">
      <t>オコナ</t>
    </rPh>
    <rPh sb="343" eb="345">
      <t>ヒツヨウ</t>
    </rPh>
    <rPh sb="352" eb="354">
      <t>ゾウカ</t>
    </rPh>
    <rPh sb="354" eb="356">
      <t>ケイコウ</t>
    </rPh>
    <rPh sb="395" eb="398">
      <t>ゲスイドウ</t>
    </rPh>
    <rPh sb="399" eb="400">
      <t>メン</t>
    </rPh>
    <rPh sb="400" eb="402">
      <t>セイビ</t>
    </rPh>
    <rPh sb="403" eb="405">
      <t>ジョウキョウ</t>
    </rPh>
    <rPh sb="406" eb="408">
      <t>シュウバン</t>
    </rPh>
    <rPh sb="409" eb="410">
      <t>サ</t>
    </rPh>
    <rPh sb="411" eb="412">
      <t>カ</t>
    </rPh>
    <rPh sb="417" eb="419">
      <t>ジョウキョウ</t>
    </rPh>
    <rPh sb="423" eb="425">
      <t>ルイジ</t>
    </rPh>
    <rPh sb="425" eb="427">
      <t>ダンタイ</t>
    </rPh>
    <rPh sb="428" eb="431">
      <t>ドウテイド</t>
    </rPh>
    <rPh sb="438" eb="440">
      <t>テキセツ</t>
    </rPh>
    <rPh sb="441" eb="443">
      <t>リヨウ</t>
    </rPh>
    <rPh sb="443" eb="445">
      <t>ジョウキョウ</t>
    </rPh>
    <rPh sb="446" eb="447">
      <t>タモ</t>
    </rPh>
    <rPh sb="453" eb="454">
      <t>カンガ</t>
    </rPh>
    <phoneticPr fontId="4"/>
  </si>
  <si>
    <t>該当なし</t>
    <rPh sb="0" eb="2">
      <t>ガイトウ</t>
    </rPh>
    <phoneticPr fontId="4"/>
  </si>
  <si>
    <t>　使用料収入は増加傾向にあるものの、施設の更新による影響が出始めており、維持管理費にかかる経費削減や平準化について更なる検討が求めれれている。
　使用料収入についても、十分とは言えない状況であるため、人口減少等の懸念はあるが、区域内人口は維持傾向がみられることから、接続を推進し、使用料収入を確保することが直近の課題となる。
　また、地方債償還との兼ね合いもあるが、一般会計繰入金の割合を抑えることも事業を行っていくうえで長期的な課題となる。</t>
    <rPh sb="1" eb="4">
      <t>シヨウリョウ</t>
    </rPh>
    <rPh sb="4" eb="6">
      <t>シュウニュウ</t>
    </rPh>
    <rPh sb="7" eb="9">
      <t>ゾウカ</t>
    </rPh>
    <rPh sb="9" eb="11">
      <t>ケイコウ</t>
    </rPh>
    <rPh sb="18" eb="20">
      <t>シセツ</t>
    </rPh>
    <rPh sb="21" eb="23">
      <t>コウシン</t>
    </rPh>
    <rPh sb="26" eb="28">
      <t>エイキョウ</t>
    </rPh>
    <rPh sb="29" eb="31">
      <t>デハジ</t>
    </rPh>
    <rPh sb="36" eb="38">
      <t>イジ</t>
    </rPh>
    <rPh sb="38" eb="41">
      <t>カンリヒ</t>
    </rPh>
    <rPh sb="45" eb="47">
      <t>ケイヒ</t>
    </rPh>
    <rPh sb="47" eb="49">
      <t>サクゲン</t>
    </rPh>
    <rPh sb="50" eb="53">
      <t>ヘイジュンカ</t>
    </rPh>
    <rPh sb="57" eb="58">
      <t>サラ</t>
    </rPh>
    <rPh sb="60" eb="62">
      <t>ケントウ</t>
    </rPh>
    <rPh sb="63" eb="64">
      <t>モト</t>
    </rPh>
    <rPh sb="76" eb="78">
      <t>シュウニュウ</t>
    </rPh>
    <rPh sb="84" eb="86">
      <t>ジュウブン</t>
    </rPh>
    <rPh sb="88" eb="89">
      <t>イ</t>
    </rPh>
    <rPh sb="92" eb="94">
      <t>ジョウキョウ</t>
    </rPh>
    <rPh sb="153" eb="155">
      <t>チョッキン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</si>
</sst>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BC-4F47-A554-0EE48765DF8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0.12</c:v>
                </c:pt>
                <c:pt idx="2">
                  <c:v>0.1</c:v>
                </c:pt>
                <c:pt idx="3">
                  <c:v>0.32</c:v>
                </c:pt>
                <c:pt idx="4">
                  <c:v>0.1</c:v>
                </c:pt>
              </c:numCache>
            </c:numRef>
          </c:val>
          <c:smooth val="0"/>
          <c:extLst>
            <c:ext xmlns:c16="http://schemas.microsoft.com/office/drawing/2014/chart" uri="{C3380CC4-5D6E-409C-BE32-E72D297353CC}">
              <c16:uniqueId val="{00000001-07BC-4F47-A554-0EE48765DF8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41.38</c:v>
                </c:pt>
                <c:pt idx="1">
                  <c:v>42.41</c:v>
                </c:pt>
                <c:pt idx="2">
                  <c:v>43.34</c:v>
                </c:pt>
                <c:pt idx="3">
                  <c:v>45.41</c:v>
                </c:pt>
                <c:pt idx="4">
                  <c:v>46.91</c:v>
                </c:pt>
              </c:numCache>
            </c:numRef>
          </c:val>
          <c:extLst>
            <c:ext xmlns:c16="http://schemas.microsoft.com/office/drawing/2014/chart" uri="{C3380CC4-5D6E-409C-BE32-E72D297353CC}">
              <c16:uniqueId val="{00000000-5AB1-4B60-91D7-4C69BE5C4AC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41.45</c:v>
                </c:pt>
                <c:pt idx="1">
                  <c:v>49.68</c:v>
                </c:pt>
                <c:pt idx="2">
                  <c:v>49.27</c:v>
                </c:pt>
                <c:pt idx="3">
                  <c:v>49.47</c:v>
                </c:pt>
                <c:pt idx="4">
                  <c:v>48.19</c:v>
                </c:pt>
              </c:numCache>
            </c:numRef>
          </c:val>
          <c:smooth val="0"/>
          <c:extLst>
            <c:ext xmlns:c16="http://schemas.microsoft.com/office/drawing/2014/chart" uri="{C3380CC4-5D6E-409C-BE32-E72D297353CC}">
              <c16:uniqueId val="{00000001-5AB1-4B60-91D7-4C69BE5C4AC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87.31</c:v>
                </c:pt>
                <c:pt idx="1">
                  <c:v>88.42</c:v>
                </c:pt>
                <c:pt idx="2">
                  <c:v>90.68</c:v>
                </c:pt>
                <c:pt idx="3">
                  <c:v>90.71</c:v>
                </c:pt>
                <c:pt idx="4">
                  <c:v>88.58</c:v>
                </c:pt>
              </c:numCache>
            </c:numRef>
          </c:val>
          <c:extLst>
            <c:ext xmlns:c16="http://schemas.microsoft.com/office/drawing/2014/chart" uri="{C3380CC4-5D6E-409C-BE32-E72D297353CC}">
              <c16:uniqueId val="{00000000-2B79-4978-ABC9-C97F4EE1A25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64.510000000000005</c:v>
                </c:pt>
                <c:pt idx="1">
                  <c:v>83.35</c:v>
                </c:pt>
                <c:pt idx="2">
                  <c:v>83.16</c:v>
                </c:pt>
                <c:pt idx="3">
                  <c:v>82.06</c:v>
                </c:pt>
                <c:pt idx="4">
                  <c:v>82.26</c:v>
                </c:pt>
              </c:numCache>
            </c:numRef>
          </c:val>
          <c:smooth val="0"/>
          <c:extLst>
            <c:ext xmlns:c16="http://schemas.microsoft.com/office/drawing/2014/chart" uri="{C3380CC4-5D6E-409C-BE32-E72D297353CC}">
              <c16:uniqueId val="{00000001-2B79-4978-ABC9-C97F4EE1A25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106.99</c:v>
                </c:pt>
                <c:pt idx="1">
                  <c:v>106.86</c:v>
                </c:pt>
                <c:pt idx="2">
                  <c:v>106.73</c:v>
                </c:pt>
                <c:pt idx="3">
                  <c:v>104.44</c:v>
                </c:pt>
                <c:pt idx="4">
                  <c:v>100</c:v>
                </c:pt>
              </c:numCache>
            </c:numRef>
          </c:val>
          <c:extLst>
            <c:ext xmlns:c16="http://schemas.microsoft.com/office/drawing/2014/chart" uri="{C3380CC4-5D6E-409C-BE32-E72D297353CC}">
              <c16:uniqueId val="{00000000-B38E-4021-BCFD-A2BFED8A708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8E-4021-BCFD-A2BFED8A708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A1-449D-BE2E-E32DF6E994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A1-449D-BE2E-E32DF6E994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98-406A-93F5-FE926DD8751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98-406A-93F5-FE926DD8751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0B-40FF-9C87-07BDAA35668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0B-40FF-9C87-07BDAA35668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B8-4B6C-ADB3-D0773D7544B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B8-4B6C-ADB3-D0773D7544B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144.84</c:v>
                </c:pt>
                <c:pt idx="1">
                  <c:v>20.11</c:v>
                </c:pt>
                <c:pt idx="2">
                  <c:v>39.799999999999997</c:v>
                </c:pt>
                <c:pt idx="3">
                  <c:v>16.739999999999998</c:v>
                </c:pt>
                <c:pt idx="4">
                  <c:v>15.14</c:v>
                </c:pt>
              </c:numCache>
            </c:numRef>
          </c:val>
          <c:extLst>
            <c:ext xmlns:c16="http://schemas.microsoft.com/office/drawing/2014/chart" uri="{C3380CC4-5D6E-409C-BE32-E72D297353CC}">
              <c16:uniqueId val="{00000000-5C6C-48B6-ACDE-246885E37BD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1217.7</c:v>
                </c:pt>
                <c:pt idx="1">
                  <c:v>1048.23</c:v>
                </c:pt>
                <c:pt idx="2">
                  <c:v>1130.42</c:v>
                </c:pt>
                <c:pt idx="3">
                  <c:v>1245.0999999999999</c:v>
                </c:pt>
                <c:pt idx="4">
                  <c:v>1108.8</c:v>
                </c:pt>
              </c:numCache>
            </c:numRef>
          </c:val>
          <c:smooth val="0"/>
          <c:extLst>
            <c:ext xmlns:c16="http://schemas.microsoft.com/office/drawing/2014/chart" uri="{C3380CC4-5D6E-409C-BE32-E72D297353CC}">
              <c16:uniqueId val="{00000001-5C6C-48B6-ACDE-246885E37BD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92.67</c:v>
                </c:pt>
                <c:pt idx="1">
                  <c:v>98.2</c:v>
                </c:pt>
                <c:pt idx="2">
                  <c:v>98.82</c:v>
                </c:pt>
                <c:pt idx="3">
                  <c:v>87.33</c:v>
                </c:pt>
                <c:pt idx="4">
                  <c:v>89.86</c:v>
                </c:pt>
              </c:numCache>
            </c:numRef>
          </c:val>
          <c:extLst>
            <c:ext xmlns:c16="http://schemas.microsoft.com/office/drawing/2014/chart" uri="{C3380CC4-5D6E-409C-BE32-E72D297353CC}">
              <c16:uniqueId val="{00000000-2486-4A6E-A79C-0D7A567771A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66.680000000000007</c:v>
                </c:pt>
                <c:pt idx="1">
                  <c:v>78.92</c:v>
                </c:pt>
                <c:pt idx="2">
                  <c:v>74.17</c:v>
                </c:pt>
                <c:pt idx="3">
                  <c:v>79.77</c:v>
                </c:pt>
                <c:pt idx="4">
                  <c:v>79.63</c:v>
                </c:pt>
              </c:numCache>
            </c:numRef>
          </c:val>
          <c:smooth val="0"/>
          <c:extLst>
            <c:ext xmlns:c16="http://schemas.microsoft.com/office/drawing/2014/chart" uri="{C3380CC4-5D6E-409C-BE32-E72D297353CC}">
              <c16:uniqueId val="{00000001-2486-4A6E-A79C-0D7A567771A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169.97</c:v>
                </c:pt>
                <c:pt idx="1">
                  <c:v>160.58000000000001</c:v>
                </c:pt>
                <c:pt idx="2">
                  <c:v>160.55000000000001</c:v>
                </c:pt>
                <c:pt idx="3">
                  <c:v>184.23</c:v>
                </c:pt>
                <c:pt idx="4">
                  <c:v>179.25</c:v>
                </c:pt>
              </c:numCache>
            </c:numRef>
          </c:val>
          <c:extLst>
            <c:ext xmlns:c16="http://schemas.microsoft.com/office/drawing/2014/chart" uri="{C3380CC4-5D6E-409C-BE32-E72D297353CC}">
              <c16:uniqueId val="{00000000-38D3-4920-B5E0-D7C0E78294B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260.11</c:v>
                </c:pt>
                <c:pt idx="1">
                  <c:v>220.31</c:v>
                </c:pt>
                <c:pt idx="2">
                  <c:v>230.95</c:v>
                </c:pt>
                <c:pt idx="3">
                  <c:v>214.56</c:v>
                </c:pt>
                <c:pt idx="4">
                  <c:v>213.66</c:v>
                </c:pt>
              </c:numCache>
            </c:numRef>
          </c:val>
          <c:smooth val="0"/>
          <c:extLst>
            <c:ext xmlns:c16="http://schemas.microsoft.com/office/drawing/2014/chart" uri="{C3380CC4-5D6E-409C-BE32-E72D297353CC}">
              <c16:uniqueId val="{00000001-38D3-4920-B5E0-D7C0E78294B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1"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長崎県　波佐見町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6">
        <f>データ!S6</f>
        <v>14482</v>
      </c>
      <c r="AM8" s="46"/>
      <c r="AN8" s="46"/>
      <c r="AO8" s="46"/>
      <c r="AP8" s="46"/>
      <c r="AQ8" s="46"/>
      <c r="AR8" s="46"/>
      <c r="AS8" s="46"/>
      <c r="AT8" s="45">
        <f>データ!T6</f>
        <v>56</v>
      </c>
      <c r="AU8" s="45"/>
      <c r="AV8" s="45"/>
      <c r="AW8" s="45"/>
      <c r="AX8" s="45"/>
      <c r="AY8" s="45"/>
      <c r="AZ8" s="45"/>
      <c r="BA8" s="45"/>
      <c r="BB8" s="45">
        <f>データ!U6</f>
        <v>258.61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47.43</v>
      </c>
      <c r="Q10" s="45"/>
      <c r="R10" s="45"/>
      <c r="S10" s="45"/>
      <c r="T10" s="45"/>
      <c r="U10" s="45"/>
      <c r="V10" s="45"/>
      <c r="W10" s="45">
        <f>データ!Q6</f>
        <v>101.15</v>
      </c>
      <c r="X10" s="45"/>
      <c r="Y10" s="45"/>
      <c r="Z10" s="45"/>
      <c r="AA10" s="45"/>
      <c r="AB10" s="45"/>
      <c r="AC10" s="45"/>
      <c r="AD10" s="46">
        <f>データ!R6</f>
        <v>3080</v>
      </c>
      <c r="AE10" s="46"/>
      <c r="AF10" s="46"/>
      <c r="AG10" s="46"/>
      <c r="AH10" s="46"/>
      <c r="AI10" s="46"/>
      <c r="AJ10" s="46"/>
      <c r="AK10" s="2"/>
      <c r="AL10" s="46">
        <f>データ!V6</f>
        <v>6821</v>
      </c>
      <c r="AM10" s="46"/>
      <c r="AN10" s="46"/>
      <c r="AO10" s="46"/>
      <c r="AP10" s="46"/>
      <c r="AQ10" s="46"/>
      <c r="AR10" s="46"/>
      <c r="AS10" s="46"/>
      <c r="AT10" s="45">
        <f>データ!W6</f>
        <v>3.19</v>
      </c>
      <c r="AU10" s="45"/>
      <c r="AV10" s="45"/>
      <c r="AW10" s="45"/>
      <c r="AX10" s="45"/>
      <c r="AY10" s="45"/>
      <c r="AZ10" s="45"/>
      <c r="BA10" s="45"/>
      <c r="BB10" s="45">
        <f>データ!X6</f>
        <v>2138.2399999999998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114</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em6SItdY9lG0VIRU4W2/8MHB9kv+WcLFhbFzgq+9OBgLViQn38jBp+6mma2knwU6A3A2DAgtFpsyRjH8d2ihLg==" saltValue="EtiVgChS+Wm5XV/4Si095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2021</v>
      </c>
      <c r="C6" s="19">
        <f t="shared" ref="C6:X6" si="3">C7</f>
        <v>423238</v>
      </c>
      <c r="D6" s="19">
        <f t="shared" si="3"/>
        <v>47</v>
      </c>
      <c r="E6" s="19">
        <f t="shared" si="3"/>
        <v>17</v>
      </c>
      <c r="F6" s="19">
        <f t="shared" si="3"/>
        <v>1</v>
      </c>
      <c r="G6" s="19">
        <f t="shared" si="3"/>
        <v>0</v>
      </c>
      <c r="H6" s="19" t="str">
        <f t="shared" si="3"/>
        <v>長崎県　波佐見町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47.43</v>
      </c>
      <c r="Q6" s="20">
        <f t="shared" si="3"/>
        <v>101.15</v>
      </c>
      <c r="R6" s="20">
        <f t="shared" si="3"/>
        <v>3080</v>
      </c>
      <c r="S6" s="20">
        <f t="shared" si="3"/>
        <v>14482</v>
      </c>
      <c r="T6" s="20">
        <f t="shared" si="3"/>
        <v>56</v>
      </c>
      <c r="U6" s="20">
        <f t="shared" si="3"/>
        <v>258.61</v>
      </c>
      <c r="V6" s="20">
        <f t="shared" si="3"/>
        <v>6821</v>
      </c>
      <c r="W6" s="20">
        <f t="shared" si="3"/>
        <v>3.19</v>
      </c>
      <c r="X6" s="20">
        <f t="shared" si="3"/>
        <v>2138.2399999999998</v>
      </c>
      <c r="Y6" s="21">
        <f>IF(Y7="",NA(),Y7)</f>
        <v>106.99</v>
      </c>
      <c r="Z6" s="21">
        <f t="shared" ref="Z6:AH6" si="4">IF(Z7="",NA(),Z7)</f>
        <v>106.86</v>
      </c>
      <c r="AA6" s="21">
        <f t="shared" si="4"/>
        <v>106.73</v>
      </c>
      <c r="AB6" s="21">
        <f t="shared" si="4"/>
        <v>104.44</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144.84</v>
      </c>
      <c r="BG6" s="21">
        <f t="shared" ref="BG6:BO6" si="7">IF(BG7="",NA(),BG7)</f>
        <v>20.11</v>
      </c>
      <c r="BH6" s="21">
        <f t="shared" si="7"/>
        <v>39.799999999999997</v>
      </c>
      <c r="BI6" s="21">
        <f t="shared" si="7"/>
        <v>16.739999999999998</v>
      </c>
      <c r="BJ6" s="21">
        <f t="shared" si="7"/>
        <v>15.14</v>
      </c>
      <c r="BK6" s="21">
        <f t="shared" si="7"/>
        <v>1217.7</v>
      </c>
      <c r="BL6" s="21">
        <f t="shared" si="7"/>
        <v>1048.23</v>
      </c>
      <c r="BM6" s="21">
        <f t="shared" si="7"/>
        <v>1130.42</v>
      </c>
      <c r="BN6" s="21">
        <f t="shared" si="7"/>
        <v>1245.0999999999999</v>
      </c>
      <c r="BO6" s="21">
        <f t="shared" si="7"/>
        <v>1108.8</v>
      </c>
      <c r="BP6" s="20" t="str">
        <f>IF(BP7="","",IF(BP7="-","【-】","【"&amp;SUBSTITUTE(TEXT(BP7,"#,##0.00"),"-","△")&amp;"】"))</f>
        <v>【669.11】</v>
      </c>
      <c r="BQ6" s="21">
        <f>IF(BQ7="",NA(),BQ7)</f>
        <v>92.67</v>
      </c>
      <c r="BR6" s="21">
        <f t="shared" ref="BR6:BZ6" si="8">IF(BR7="",NA(),BR7)</f>
        <v>98.2</v>
      </c>
      <c r="BS6" s="21">
        <f t="shared" si="8"/>
        <v>98.82</v>
      </c>
      <c r="BT6" s="21">
        <f t="shared" si="8"/>
        <v>87.33</v>
      </c>
      <c r="BU6" s="21">
        <f t="shared" si="8"/>
        <v>89.86</v>
      </c>
      <c r="BV6" s="21">
        <f t="shared" si="8"/>
        <v>66.680000000000007</v>
      </c>
      <c r="BW6" s="21">
        <f t="shared" si="8"/>
        <v>78.92</v>
      </c>
      <c r="BX6" s="21">
        <f t="shared" si="8"/>
        <v>74.17</v>
      </c>
      <c r="BY6" s="21">
        <f t="shared" si="8"/>
        <v>79.77</v>
      </c>
      <c r="BZ6" s="21">
        <f t="shared" si="8"/>
        <v>79.63</v>
      </c>
      <c r="CA6" s="20" t="str">
        <f>IF(CA7="","",IF(CA7="-","【-】","【"&amp;SUBSTITUTE(TEXT(CA7,"#,##0.00"),"-","△")&amp;"】"))</f>
        <v>【99.73】</v>
      </c>
      <c r="CB6" s="21">
        <f>IF(CB7="",NA(),CB7)</f>
        <v>169.97</v>
      </c>
      <c r="CC6" s="21">
        <f t="shared" ref="CC6:CK6" si="9">IF(CC7="",NA(),CC7)</f>
        <v>160.58000000000001</v>
      </c>
      <c r="CD6" s="21">
        <f t="shared" si="9"/>
        <v>160.55000000000001</v>
      </c>
      <c r="CE6" s="21">
        <f t="shared" si="9"/>
        <v>184.23</v>
      </c>
      <c r="CF6" s="21">
        <f t="shared" si="9"/>
        <v>179.25</v>
      </c>
      <c r="CG6" s="21">
        <f t="shared" si="9"/>
        <v>260.11</v>
      </c>
      <c r="CH6" s="21">
        <f t="shared" si="9"/>
        <v>220.31</v>
      </c>
      <c r="CI6" s="21">
        <f t="shared" si="9"/>
        <v>230.95</v>
      </c>
      <c r="CJ6" s="21">
        <f t="shared" si="9"/>
        <v>214.56</v>
      </c>
      <c r="CK6" s="21">
        <f t="shared" si="9"/>
        <v>213.66</v>
      </c>
      <c r="CL6" s="20" t="str">
        <f>IF(CL7="","",IF(CL7="-","【-】","【"&amp;SUBSTITUTE(TEXT(CL7,"#,##0.00"),"-","△")&amp;"】"))</f>
        <v>【134.98】</v>
      </c>
      <c r="CM6" s="21">
        <f>IF(CM7="",NA(),CM7)</f>
        <v>41.38</v>
      </c>
      <c r="CN6" s="21">
        <f t="shared" ref="CN6:CV6" si="10">IF(CN7="",NA(),CN7)</f>
        <v>42.41</v>
      </c>
      <c r="CO6" s="21">
        <f t="shared" si="10"/>
        <v>43.34</v>
      </c>
      <c r="CP6" s="21">
        <f t="shared" si="10"/>
        <v>45.41</v>
      </c>
      <c r="CQ6" s="21">
        <f t="shared" si="10"/>
        <v>46.91</v>
      </c>
      <c r="CR6" s="21">
        <f t="shared" si="10"/>
        <v>41.45</v>
      </c>
      <c r="CS6" s="21">
        <f t="shared" si="10"/>
        <v>49.68</v>
      </c>
      <c r="CT6" s="21">
        <f t="shared" si="10"/>
        <v>49.27</v>
      </c>
      <c r="CU6" s="21">
        <f t="shared" si="10"/>
        <v>49.47</v>
      </c>
      <c r="CV6" s="21">
        <f t="shared" si="10"/>
        <v>48.19</v>
      </c>
      <c r="CW6" s="20" t="str">
        <f>IF(CW7="","",IF(CW7="-","【-】","【"&amp;SUBSTITUTE(TEXT(CW7,"#,##0.00"),"-","△")&amp;"】"))</f>
        <v>【59.99】</v>
      </c>
      <c r="CX6" s="21">
        <f>IF(CX7="",NA(),CX7)</f>
        <v>87.31</v>
      </c>
      <c r="CY6" s="21">
        <f t="shared" ref="CY6:DG6" si="11">IF(CY7="",NA(),CY7)</f>
        <v>88.42</v>
      </c>
      <c r="CZ6" s="21">
        <f t="shared" si="11"/>
        <v>90.68</v>
      </c>
      <c r="DA6" s="21">
        <f t="shared" si="11"/>
        <v>90.71</v>
      </c>
      <c r="DB6" s="21">
        <f t="shared" si="11"/>
        <v>88.58</v>
      </c>
      <c r="DC6" s="21">
        <f t="shared" si="11"/>
        <v>64.510000000000005</v>
      </c>
      <c r="DD6" s="21">
        <f t="shared" si="11"/>
        <v>83.35</v>
      </c>
      <c r="DE6" s="21">
        <f t="shared" si="11"/>
        <v>83.16</v>
      </c>
      <c r="DF6" s="21">
        <f t="shared" si="11"/>
        <v>82.06</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7.0000000000000007E-2</v>
      </c>
      <c r="EK6" s="21">
        <f t="shared" si="14"/>
        <v>0.12</v>
      </c>
      <c r="EL6" s="21">
        <f t="shared" si="14"/>
        <v>0.1</v>
      </c>
      <c r="EM6" s="21">
        <f t="shared" si="14"/>
        <v>0.32</v>
      </c>
      <c r="EN6" s="21">
        <f t="shared" si="14"/>
        <v>0.1</v>
      </c>
      <c r="EO6" s="20" t="str">
        <f>IF(EO7="","",IF(EO7="-","【-】","【"&amp;SUBSTITUTE(TEXT(EO7,"#,##0.00"),"-","△")&amp;"】"))</f>
        <v>【0.24】</v>
      </c>
    </row>
    <row r="7" spans="1:145" s="22" customFormat="1" x14ac:dyDescent="0.2">
      <c r="A7" s="14"/>
      <c r="B7" s="23">
        <v>2021</v>
      </c>
      <c r="C7" s="23">
        <v>423238</v>
      </c>
      <c r="D7" s="23">
        <v>47</v>
      </c>
      <c r="E7" s="23">
        <v>17</v>
      </c>
      <c r="F7" s="23">
        <v>1</v>
      </c>
      <c r="G7" s="23">
        <v>0</v>
      </c>
      <c r="H7" s="23" t="s">
        <v>96</v>
      </c>
      <c r="I7" s="23" t="s">
        <v>97</v>
      </c>
      <c r="J7" s="23" t="s">
        <v>98</v>
      </c>
      <c r="K7" s="23" t="s">
        <v>99</v>
      </c>
      <c r="L7" s="23" t="s">
        <v>100</v>
      </c>
      <c r="M7" s="23" t="s">
        <v>101</v>
      </c>
      <c r="N7" s="24" t="s">
        <v>102</v>
      </c>
      <c r="O7" s="24" t="s">
        <v>103</v>
      </c>
      <c r="P7" s="24">
        <v>47.43</v>
      </c>
      <c r="Q7" s="24">
        <v>101.15</v>
      </c>
      <c r="R7" s="24">
        <v>3080</v>
      </c>
      <c r="S7" s="24">
        <v>14482</v>
      </c>
      <c r="T7" s="24">
        <v>56</v>
      </c>
      <c r="U7" s="24">
        <v>258.61</v>
      </c>
      <c r="V7" s="24">
        <v>6821</v>
      </c>
      <c r="W7" s="24">
        <v>3.19</v>
      </c>
      <c r="X7" s="24">
        <v>2138.2399999999998</v>
      </c>
      <c r="Y7" s="24">
        <v>106.99</v>
      </c>
      <c r="Z7" s="24">
        <v>106.86</v>
      </c>
      <c r="AA7" s="24">
        <v>106.73</v>
      </c>
      <c r="AB7" s="24">
        <v>104.44</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144.84</v>
      </c>
      <c r="BG7" s="24">
        <v>20.11</v>
      </c>
      <c r="BH7" s="24">
        <v>39.799999999999997</v>
      </c>
      <c r="BI7" s="24">
        <v>16.739999999999998</v>
      </c>
      <c r="BJ7" s="24">
        <v>15.14</v>
      </c>
      <c r="BK7" s="24">
        <v>1217.7</v>
      </c>
      <c r="BL7" s="24">
        <v>1048.23</v>
      </c>
      <c r="BM7" s="24">
        <v>1130.42</v>
      </c>
      <c r="BN7" s="24">
        <v>1245.0999999999999</v>
      </c>
      <c r="BO7" s="24">
        <v>1108.8</v>
      </c>
      <c r="BP7" s="24">
        <v>669.11</v>
      </c>
      <c r="BQ7" s="24">
        <v>92.67</v>
      </c>
      <c r="BR7" s="24">
        <v>98.2</v>
      </c>
      <c r="BS7" s="24">
        <v>98.82</v>
      </c>
      <c r="BT7" s="24">
        <v>87.33</v>
      </c>
      <c r="BU7" s="24">
        <v>89.86</v>
      </c>
      <c r="BV7" s="24">
        <v>66.680000000000007</v>
      </c>
      <c r="BW7" s="24">
        <v>78.92</v>
      </c>
      <c r="BX7" s="24">
        <v>74.17</v>
      </c>
      <c r="BY7" s="24">
        <v>79.77</v>
      </c>
      <c r="BZ7" s="24">
        <v>79.63</v>
      </c>
      <c r="CA7" s="24">
        <v>99.73</v>
      </c>
      <c r="CB7" s="24">
        <v>169.97</v>
      </c>
      <c r="CC7" s="24">
        <v>160.58000000000001</v>
      </c>
      <c r="CD7" s="24">
        <v>160.55000000000001</v>
      </c>
      <c r="CE7" s="24">
        <v>184.23</v>
      </c>
      <c r="CF7" s="24">
        <v>179.25</v>
      </c>
      <c r="CG7" s="24">
        <v>260.11</v>
      </c>
      <c r="CH7" s="24">
        <v>220.31</v>
      </c>
      <c r="CI7" s="24">
        <v>230.95</v>
      </c>
      <c r="CJ7" s="24">
        <v>214.56</v>
      </c>
      <c r="CK7" s="24">
        <v>213.66</v>
      </c>
      <c r="CL7" s="24">
        <v>134.97999999999999</v>
      </c>
      <c r="CM7" s="24">
        <v>41.38</v>
      </c>
      <c r="CN7" s="24">
        <v>42.41</v>
      </c>
      <c r="CO7" s="24">
        <v>43.34</v>
      </c>
      <c r="CP7" s="24">
        <v>45.41</v>
      </c>
      <c r="CQ7" s="24">
        <v>46.91</v>
      </c>
      <c r="CR7" s="24">
        <v>41.45</v>
      </c>
      <c r="CS7" s="24">
        <v>49.68</v>
      </c>
      <c r="CT7" s="24">
        <v>49.27</v>
      </c>
      <c r="CU7" s="24">
        <v>49.47</v>
      </c>
      <c r="CV7" s="24">
        <v>48.19</v>
      </c>
      <c r="CW7" s="24">
        <v>59.99</v>
      </c>
      <c r="CX7" s="24">
        <v>87.31</v>
      </c>
      <c r="CY7" s="24">
        <v>88.42</v>
      </c>
      <c r="CZ7" s="24">
        <v>90.68</v>
      </c>
      <c r="DA7" s="24">
        <v>90.71</v>
      </c>
      <c r="DB7" s="24">
        <v>88.58</v>
      </c>
      <c r="DC7" s="24">
        <v>64.510000000000005</v>
      </c>
      <c r="DD7" s="24">
        <v>83.35</v>
      </c>
      <c r="DE7" s="24">
        <v>83.16</v>
      </c>
      <c r="DF7" s="24">
        <v>82.06</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7.0000000000000007E-2</v>
      </c>
      <c r="EK7" s="24">
        <v>0.12</v>
      </c>
      <c r="EL7" s="24">
        <v>0.1</v>
      </c>
      <c r="EM7" s="24">
        <v>0.32</v>
      </c>
      <c r="EN7" s="24">
        <v>0.1</v>
      </c>
      <c r="EO7" s="24">
        <v>0.24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109</v>
      </c>
    </row>
    <row r="12" spans="1:145" x14ac:dyDescent="0.2">
      <c r="B12">
        <v>1</v>
      </c>
      <c r="C12">
        <v>1</v>
      </c>
      <c r="D12">
        <v>1</v>
      </c>
      <c r="E12">
        <v>2</v>
      </c>
      <c r="F12">
        <v>3</v>
      </c>
      <c r="G12" t="s">
        <v>110</v>
      </c>
    </row>
    <row r="13" spans="1:145" x14ac:dyDescent="0.2">
      <c r="B13" t="s">
        <v>111</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波佐見町</cp:lastModifiedBy>
  <cp:lastPrinted>2023-02-07T00:42:15Z</cp:lastPrinted>
  <dcterms:created xsi:type="dcterms:W3CDTF">2023-01-12T23:54:30Z</dcterms:created>
  <dcterms:modified xsi:type="dcterms:W3CDTF">2023-02-07T00:43:28Z</dcterms:modified>
  <cp:category/>
</cp:coreProperties>
</file>