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A\10.91.10.100\02作業用\02経理課\経理係文書\経営戦略（経営比較分析表）\経営比較分析表\R4\02_回答\08_下水道\"/>
    </mc:Choice>
  </mc:AlternateContent>
  <workbookProtection workbookAlgorithmName="SHA-512" workbookHashValue="76QpoQ8XjJ5c23R2u+V2GNyU/zjJFFhh651Tjk0pMRdYU0YgT3FiNiKAEC0W8uTmjZ5m9yOe9AxQsF68VMAB0Q==" workbookSaltValue="ex0Qy5sbe1XbDPKJqdhNG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<sst xmlns="http://schemas.openxmlformats.org/spreadsheetml/2006/main" count="231" uniqueCount="118">
  <si>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</si>
  <si>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</si>
  <si>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</si>
  <si>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</si>
  <si>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</si>
  <si>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</si>
  <si>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</si>
  <si>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</si>
  <si>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</si>
  <si>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</si>
  <si>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</si>
  <si>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</si>
  <si>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</si>
  <si>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</si>
  <si>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</si>
  <si>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</si>
  <si>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</si>
  <si>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</si>
  <si>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</si>
  <si>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</si>
  <si>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</si>
  <si>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</si>
  <si>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</si>
  <si>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</si>
  <si>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</si>
  <si>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</si>
  <si>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</si>
  <si>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</si>
  <si>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</si>
  <si>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</si>
  <si>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</si>
  <si>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</si>
  <si>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</si>
  <si>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</si>
  <si>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</si>
  <si>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</si>
  <si>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</si>
  <si>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</si>
  <si>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</si>
  <si>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</si>
  <si>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</si>
  <si>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</si>
  <si>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</si>
  <si>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</si>
  <si>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</si>
  <si>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</si>
  <si>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</si>
  <si>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</si>
  <si>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</si>
  <si>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</si>
  <si>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</si>
  <si>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</si>
  <si>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</si>
  <si>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</si>
  <si>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</si>
  <si>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</si>
  <si>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</si>
  <si>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</si>
  <si>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</si>
  <si>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</si>
  <si>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</si>
  <si>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</si>
  <si>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</si>
  <si>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</si>
  <si>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</si>
  <si>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</si>
  <si>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</si>
  <si>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</si>
  <si>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</si>
  <si>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</si>
  <si>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</si>
  <si>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</si>
  <si>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</si>
  <si>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</si>
  <si>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</si>
  <si>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</si>
  <si>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</si>
  <si>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</si>
  <si>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</si>
  <si>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</si>
  <si>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</si>
  <si>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</si>
  <si>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</si>
  <si>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</si>
  <si>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</si>
  <si>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</si>
  <si>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</si>
  <si>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</si>
  <si>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</si>
  <si>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</si>
  <si>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</si>
  <si>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</si>
  <si>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</si>
  <si>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</si>
  <si>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</si>
  <si>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</si>
  <si>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</si>
  <si>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</si>
  <si>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</si>
  <si>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</si>
  <si>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</si>
  <si>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</si>
  <si>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</si>
  <si>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</si>
  <si>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</si>
  <si>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</si>
  <si>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</si>
  <si>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</si>
  <si>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</si>
  <si>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</si>
  <si>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</si>
  <si>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</si>
  <si>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</si>
  <si>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</si>
  <si>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</si>
  <si>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「①経常収支比率」は、使用料収入の減等により、減少傾向にあるが、100％以上を維持しており、事業運営は健全である。
　「②累積欠損金比率」は、各年度０％である。
　「③流動比率」は、100％以上を維持しており、支払能力に問題はない。
　「④企業債残高対事業規模比率」は、企業債残高が減少していることから、前年度より低下している。
　「⑤経費回収率」は、分子となる下水道使用料が減となったこと、及び分母となる汚水処理費が委託料や施設の資産減耗費の増に伴い、増となったことから、前年度より低下している。
　「⑥汚水処理原価」は、委託料や施設の資産減耗費が増加したこと等により、前年度より上昇している。
　なお、本市は、処理場等の施設が多く、維持管理費（減価償却費含む。）等に多額の費用を要しているため、汚水処理原価は類似団体平均値を上回っている。
　「⑦施設利用率」は、類似団体平均値を上回っているが、今後は人口減少による処理水量の減少が見込まれるため、施設のダウンサイジングやスペックの適正化等に取り組む必要がある。
　「⑧水洗化率」は、類似団体平均値より高くなっており、一定の段階に達している。</t>
    <rPh sb="12" eb="15">
      <t>シヨウリョウ</t>
    </rPh>
    <rPh sb="120" eb="121">
      <t>オヨ</t>
    </rPh>
    <rPh sb="122" eb="125">
      <t>チョゾウヒン</t>
    </rPh>
    <rPh sb="177" eb="179">
      <t>ブンシ</t>
    </rPh>
    <rPh sb="197" eb="198">
      <t>オヨ</t>
    </rPh>
    <rPh sb="199" eb="201">
      <t>ブンボ</t>
    </rPh>
    <rPh sb="204" eb="206">
      <t>オスイ</t>
    </rPh>
    <rPh sb="206" eb="208">
      <t>ショリ</t>
    </rPh>
    <rPh sb="208" eb="209">
      <t>ヒ</t>
    </rPh>
    <rPh sb="210" eb="213">
      <t>イタクリョウ</t>
    </rPh>
    <rPh sb="217" eb="219">
      <t>シサン</t>
    </rPh>
    <rPh sb="219" eb="221">
      <t>ゲンモウ</t>
    </rPh>
    <rPh sb="223" eb="224">
      <t>ゾウ</t>
    </rPh>
    <rPh sb="225" eb="226">
      <t>トモナ</t>
    </rPh>
    <rPh sb="267" eb="269">
      <t>シセツ</t>
    </rPh>
    <rPh sb="292" eb="294">
      <t>ジョウショウ</t>
    </rPh>
    <rPh sb="301" eb="304">
      <t>イタクリョウ</t>
    </rPh>
    <rPh sb="304" eb="305">
      <t>オヨ</t>
    </rPh>
    <rPh sb="306" eb="308">
      <t>シサン</t>
    </rPh>
    <rPh sb="308" eb="310">
      <t>ゲンモウ</t>
    </rPh>
    <rPh sb="310" eb="311">
      <t>ヒ</t>
    </rPh>
    <phoneticPr fontId="4"/>
  </si>
  <si>
    <t>　「①有形固定資産減価償却率」は、供用開始から一定期間が経過し、施設の老朽化が進んでいるため、前年度より上昇している。
　「②管渠老朽化率」は、施設の更新計画に基づき、計画的かつ効率的に実施しているものの、老朽化が進み法定耐用年数を経過した管渠が増加したため、前年度より上昇している。
　「③管渠改善率」は、近年、「処理場の統廃合」や「市中心部のまちづくり」に関連した、管路の新規布設工事等を優先的に実施していることから、類似都市平均値を下回っている。管路老朽化率は今後も上昇していくことが見込まれることから、管更生工事についても積極的に推進していく必要がある。</t>
    <rPh sb="154" eb="156">
      <t>キンネン</t>
    </rPh>
    <rPh sb="158" eb="161">
      <t>ショリジョウ</t>
    </rPh>
    <rPh sb="162" eb="165">
      <t>トウハイゴウ</t>
    </rPh>
    <rPh sb="168" eb="169">
      <t>シ</t>
    </rPh>
    <rPh sb="169" eb="172">
      <t>チュウシンブ</t>
    </rPh>
    <rPh sb="180" eb="182">
      <t>カンレン</t>
    </rPh>
    <rPh sb="185" eb="187">
      <t>カンロ</t>
    </rPh>
    <rPh sb="188" eb="190">
      <t>シンキ</t>
    </rPh>
    <rPh sb="190" eb="192">
      <t>フセツ</t>
    </rPh>
    <rPh sb="192" eb="194">
      <t>コウジ</t>
    </rPh>
    <rPh sb="194" eb="195">
      <t>ナド</t>
    </rPh>
    <rPh sb="196" eb="199">
      <t>ユウセンテキ</t>
    </rPh>
    <rPh sb="200" eb="202">
      <t>ジッシ</t>
    </rPh>
    <phoneticPr fontId="4"/>
  </si>
  <si>
    <t>　１．経営の健全性及び効率性については、使用料収入が減少していく中、経常的なコストの抑制、施設のダウンサイジングやスペックの適正化に努めるとともに、官民連携・広域連携・新技術の導入、DX(デジタル化)型経営への移行、アセットマネジメントの活用による更新計画や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</si>
</sst>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0.3</c:v>
                </c:pt>
                <c:pt idx="1">
                  <c:v>0.14000000000000001</c:v>
                </c:pt>
                <c:pt idx="2">
                  <c:v>0.13</c:v>
                </c:pt>
                <c:pt idx="3">
                  <c:v>0.04</c:v>
                </c:pt>
                <c:pt idx="4">
                  <c:v>0.08</c:v>
                </c:pt>
              </c:numCache>
            </c:numRef>
          </c:val>
          <c:extLst>
            <c:ext xmlns:c16="http://schemas.microsoft.com/office/drawing/2014/chart" uri="{C3380CC4-5D6E-409C-BE32-E72D297353CC}">
              <c16:uniqueId val="{00000000-52D9-4FC7-8F56-0C58647CFD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52D9-4FC7-8F56-0C58647CFD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69.62</c:v>
                </c:pt>
                <c:pt idx="1">
                  <c:v>73.16</c:v>
                </c:pt>
                <c:pt idx="2">
                  <c:v>72.319999999999993</c:v>
                </c:pt>
                <c:pt idx="3">
                  <c:v>73.180000000000007</c:v>
                </c:pt>
                <c:pt idx="4">
                  <c:v>70.11</c:v>
                </c:pt>
              </c:numCache>
            </c:numRef>
          </c:val>
          <c:extLst>
            <c:ext xmlns:c16="http://schemas.microsoft.com/office/drawing/2014/chart" uri="{C3380CC4-5D6E-409C-BE32-E72D297353CC}">
              <c16:uniqueId val="{00000000-5F71-4F3F-9F54-9CE3B1B5A7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5F71-4F3F-9F54-9CE3B1B5A7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97.14</c:v>
                </c:pt>
                <c:pt idx="1">
                  <c:v>97.19</c:v>
                </c:pt>
                <c:pt idx="2">
                  <c:v>97.31</c:v>
                </c:pt>
                <c:pt idx="3">
                  <c:v>97.4</c:v>
                </c:pt>
                <c:pt idx="4">
                  <c:v>97.46</c:v>
                </c:pt>
              </c:numCache>
            </c:numRef>
          </c:val>
          <c:extLst>
            <c:ext xmlns:c16="http://schemas.microsoft.com/office/drawing/2014/chart" uri="{C3380CC4-5D6E-409C-BE32-E72D297353CC}">
              <c16:uniqueId val="{00000000-8E2E-4A30-A1B3-541ADC8C62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8E2E-4A30-A1B3-541ADC8C62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116.05</c:v>
                </c:pt>
                <c:pt idx="1">
                  <c:v>115.9</c:v>
                </c:pt>
                <c:pt idx="2">
                  <c:v>115.18</c:v>
                </c:pt>
                <c:pt idx="3">
                  <c:v>111.23</c:v>
                </c:pt>
                <c:pt idx="4">
                  <c:v>110</c:v>
                </c:pt>
              </c:numCache>
            </c:numRef>
          </c:val>
          <c:extLst>
            <c:ext xmlns:c16="http://schemas.microsoft.com/office/drawing/2014/chart" uri="{C3380CC4-5D6E-409C-BE32-E72D297353CC}">
              <c16:uniqueId val="{00000000-AEE9-4055-8F75-CD13888A43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AEE9-4055-8F75-CD13888A43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34.69</c:v>
                </c:pt>
                <c:pt idx="1">
                  <c:v>36.75</c:v>
                </c:pt>
                <c:pt idx="2">
                  <c:v>38.5</c:v>
                </c:pt>
                <c:pt idx="3">
                  <c:v>40.4</c:v>
                </c:pt>
                <c:pt idx="4">
                  <c:v>42.33</c:v>
                </c:pt>
              </c:numCache>
            </c:numRef>
          </c:val>
          <c:extLst>
            <c:ext xmlns:c16="http://schemas.microsoft.com/office/drawing/2014/chart" uri="{C3380CC4-5D6E-409C-BE32-E72D297353CC}">
              <c16:uniqueId val="{00000000-EBB3-4AED-8B10-FD5DC04CFD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EBB3-4AED-8B10-FD5DC04CFD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2.95</c:v>
                </c:pt>
                <c:pt idx="1">
                  <c:v>3.13</c:v>
                </c:pt>
                <c:pt idx="2">
                  <c:v>3.25</c:v>
                </c:pt>
                <c:pt idx="3">
                  <c:v>3.7</c:v>
                </c:pt>
                <c:pt idx="4">
                  <c:v>4.24</c:v>
                </c:pt>
              </c:numCache>
            </c:numRef>
          </c:val>
          <c:extLst>
            <c:ext xmlns:c16="http://schemas.microsoft.com/office/drawing/2014/chart" uri="{C3380CC4-5D6E-409C-BE32-E72D297353CC}">
              <c16:uniqueId val="{00000000-E568-40D2-85F0-44D9AAD406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E568-40D2-85F0-44D9AAD406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CF-494A-AED6-5127496451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B6CF-494A-AED6-5127496451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95.78</c:v>
                </c:pt>
                <c:pt idx="1">
                  <c:v>99.28</c:v>
                </c:pt>
                <c:pt idx="2">
                  <c:v>130.44999999999999</c:v>
                </c:pt>
                <c:pt idx="3">
                  <c:v>135.86000000000001</c:v>
                </c:pt>
                <c:pt idx="4">
                  <c:v>152.16999999999999</c:v>
                </c:pt>
              </c:numCache>
            </c:numRef>
          </c:val>
          <c:extLst>
            <c:ext xmlns:c16="http://schemas.microsoft.com/office/drawing/2014/chart" uri="{C3380CC4-5D6E-409C-BE32-E72D297353CC}">
              <c16:uniqueId val="{00000000-CC43-4A1B-BAD0-7340F0A392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CC43-4A1B-BAD0-7340F0A392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467.16</c:v>
                </c:pt>
                <c:pt idx="1">
                  <c:v>432.62</c:v>
                </c:pt>
                <c:pt idx="2">
                  <c:v>402.79</c:v>
                </c:pt>
                <c:pt idx="3">
                  <c:v>383.71</c:v>
                </c:pt>
                <c:pt idx="4">
                  <c:v>365.97</c:v>
                </c:pt>
              </c:numCache>
            </c:numRef>
          </c:val>
          <c:extLst>
            <c:ext xmlns:c16="http://schemas.microsoft.com/office/drawing/2014/chart" uri="{C3380CC4-5D6E-409C-BE32-E72D297353CC}">
              <c16:uniqueId val="{00000000-F6FB-4085-BEC6-4CD5182906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F6FB-4085-BEC6-4CD5182906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129.18</c:v>
                </c:pt>
                <c:pt idx="1">
                  <c:v>126.64</c:v>
                </c:pt>
                <c:pt idx="2">
                  <c:v>126.03</c:v>
                </c:pt>
                <c:pt idx="3">
                  <c:v>116.59</c:v>
                </c:pt>
                <c:pt idx="4">
                  <c:v>113.84</c:v>
                </c:pt>
              </c:numCache>
            </c:numRef>
          </c:val>
          <c:extLst>
            <c:ext xmlns:c16="http://schemas.microsoft.com/office/drawing/2014/chart" uri="{C3380CC4-5D6E-409C-BE32-E72D297353CC}">
              <c16:uniqueId val="{00000000-80E0-4CA4-B3ED-A4BE1F8E94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80E0-4CA4-B3ED-A4BE1F8E94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161.52000000000001</c:v>
                </c:pt>
                <c:pt idx="1">
                  <c:v>164.72</c:v>
                </c:pt>
                <c:pt idx="2">
                  <c:v>165.22</c:v>
                </c:pt>
                <c:pt idx="3">
                  <c:v>172.57</c:v>
                </c:pt>
                <c:pt idx="4">
                  <c:v>178.1</c:v>
                </c:pt>
              </c:numCache>
            </c:numRef>
          </c:val>
          <c:extLst>
            <c:ext xmlns:c16="http://schemas.microsoft.com/office/drawing/2014/chart" uri="{C3380CC4-5D6E-409C-BE32-E72D297353CC}">
              <c16:uniqueId val="{00000000-F1BA-4724-8627-E3206B082D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F1BA-4724-8627-E3206B082D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0" zoomScale="85" zoomScaleNormal="85" workbookViewId="0">
      <selection activeCell="AX57" sqref="AX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Ac1</v>
      </c>
      <c r="X8" s="71"/>
      <c r="Y8" s="71"/>
      <c r="Z8" s="71"/>
      <c r="AA8" s="71"/>
      <c r="AB8" s="71"/>
      <c r="AC8" s="71"/>
      <c r="AD8" s="72" t="str">
        <f>データ!$M$6</f>
        <v>自治体職員</v>
      </c>
      <c r="AE8" s="72"/>
      <c r="AF8" s="72"/>
      <c r="AG8" s="72"/>
      <c r="AH8" s="72"/>
      <c r="AI8" s="72"/>
      <c r="AJ8" s="72"/>
      <c r="AK8" s="3"/>
      <c r="AL8" s="45">
        <f>データ!S6</f>
        <v>406116</v>
      </c>
      <c r="AM8" s="45"/>
      <c r="AN8" s="45"/>
      <c r="AO8" s="45"/>
      <c r="AP8" s="45"/>
      <c r="AQ8" s="45"/>
      <c r="AR8" s="45"/>
      <c r="AS8" s="45"/>
      <c r="AT8" s="46">
        <f>データ!T6</f>
        <v>405.86</v>
      </c>
      <c r="AU8" s="46"/>
      <c r="AV8" s="46"/>
      <c r="AW8" s="46"/>
      <c r="AX8" s="46"/>
      <c r="AY8" s="46"/>
      <c r="AZ8" s="46"/>
      <c r="BA8" s="46"/>
      <c r="BB8" s="46">
        <f>データ!U6</f>
        <v>1000.63</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63.47</v>
      </c>
      <c r="J10" s="46"/>
      <c r="K10" s="46"/>
      <c r="L10" s="46"/>
      <c r="M10" s="46"/>
      <c r="N10" s="46"/>
      <c r="O10" s="46"/>
      <c r="P10" s="46">
        <f>データ!P6</f>
        <v>93.16</v>
      </c>
      <c r="Q10" s="46"/>
      <c r="R10" s="46"/>
      <c r="S10" s="46"/>
      <c r="T10" s="46"/>
      <c r="U10" s="46"/>
      <c r="V10" s="46"/>
      <c r="W10" s="46">
        <f>データ!Q6</f>
        <v>79.790000000000006</v>
      </c>
      <c r="X10" s="46"/>
      <c r="Y10" s="46"/>
      <c r="Z10" s="46"/>
      <c r="AA10" s="46"/>
      <c r="AB10" s="46"/>
      <c r="AC10" s="46"/>
      <c r="AD10" s="45">
        <f>データ!R6</f>
        <v>3300</v>
      </c>
      <c r="AE10" s="45"/>
      <c r="AF10" s="45"/>
      <c r="AG10" s="45"/>
      <c r="AH10" s="45"/>
      <c r="AI10" s="45"/>
      <c r="AJ10" s="45"/>
      <c r="AK10" s="2"/>
      <c r="AL10" s="45">
        <f>データ!V6</f>
        <v>376002</v>
      </c>
      <c r="AM10" s="45"/>
      <c r="AN10" s="45"/>
      <c r="AO10" s="45"/>
      <c r="AP10" s="45"/>
      <c r="AQ10" s="45"/>
      <c r="AR10" s="45"/>
      <c r="AS10" s="45"/>
      <c r="AT10" s="46">
        <f>データ!W6</f>
        <v>53.61</v>
      </c>
      <c r="AU10" s="46"/>
      <c r="AV10" s="46"/>
      <c r="AW10" s="46"/>
      <c r="AX10" s="46"/>
      <c r="AY10" s="46"/>
      <c r="AZ10" s="46"/>
      <c r="BA10" s="46"/>
      <c r="BB10" s="46">
        <f>データ!X6</f>
        <v>7013.65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55hE4I/OSAkSXPnMkt1dMQmjZJbu9z5n8NN17sCYRRRXXVkzFhsv++a9dpco+43ewTEO1+BFf0I/FmBcODvHw==" saltValue="xd9OsjUDy3Z5KaRaJZ42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422011</v>
      </c>
      <c r="D6" s="19">
        <f t="shared" si="3"/>
        <v>46</v>
      </c>
      <c r="E6" s="19">
        <f t="shared" si="3"/>
        <v>17</v>
      </c>
      <c r="F6" s="19">
        <f t="shared" si="3"/>
        <v>1</v>
      </c>
      <c r="G6" s="19">
        <f t="shared" si="3"/>
        <v>0</v>
      </c>
      <c r="H6" s="19" t="str">
        <f t="shared" si="3"/>
        <v>長崎県　長崎市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63.47</v>
      </c>
      <c r="P6" s="20">
        <f t="shared" si="3"/>
        <v>93.16</v>
      </c>
      <c r="Q6" s="20">
        <f t="shared" si="3"/>
        <v>79.790000000000006</v>
      </c>
      <c r="R6" s="20">
        <f t="shared" si="3"/>
        <v>3300</v>
      </c>
      <c r="S6" s="20">
        <f t="shared" si="3"/>
        <v>406116</v>
      </c>
      <c r="T6" s="20">
        <f t="shared" si="3"/>
        <v>405.86</v>
      </c>
      <c r="U6" s="20">
        <f t="shared" si="3"/>
        <v>1000.63</v>
      </c>
      <c r="V6" s="20">
        <f t="shared" si="3"/>
        <v>376002</v>
      </c>
      <c r="W6" s="20">
        <f t="shared" si="3"/>
        <v>53.61</v>
      </c>
      <c r="X6" s="20">
        <f t="shared" si="3"/>
        <v>7013.65</v>
      </c>
      <c r="Y6" s="21">
        <f>IF(Y7="",NA(),Y7)</f>
        <v>116.05</v>
      </c>
      <c r="Z6" s="21">
        <f t="shared" ref="Z6:AH6" si="4">IF(Z7="",NA(),Z7)</f>
        <v>115.9</v>
      </c>
      <c r="AA6" s="21">
        <f t="shared" si="4"/>
        <v>115.18</v>
      </c>
      <c r="AB6" s="21">
        <f t="shared" si="4"/>
        <v>111.23</v>
      </c>
      <c r="AC6" s="21">
        <f t="shared" si="4"/>
        <v>110</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95.78</v>
      </c>
      <c r="AV6" s="21">
        <f t="shared" ref="AV6:BD6" si="6">IF(AV7="",NA(),AV7)</f>
        <v>99.28</v>
      </c>
      <c r="AW6" s="21">
        <f t="shared" si="6"/>
        <v>130.44999999999999</v>
      </c>
      <c r="AX6" s="21">
        <f t="shared" si="6"/>
        <v>135.86000000000001</v>
      </c>
      <c r="AY6" s="21">
        <f t="shared" si="6"/>
        <v>152.16999999999999</v>
      </c>
      <c r="AZ6" s="21">
        <f t="shared" si="6"/>
        <v>65.83</v>
      </c>
      <c r="BA6" s="21">
        <f t="shared" si="6"/>
        <v>72.22</v>
      </c>
      <c r="BB6" s="21">
        <f t="shared" si="6"/>
        <v>73.02</v>
      </c>
      <c r="BC6" s="21">
        <f t="shared" si="6"/>
        <v>72.930000000000007</v>
      </c>
      <c r="BD6" s="21">
        <f t="shared" si="6"/>
        <v>80.08</v>
      </c>
      <c r="BE6" s="20" t="str">
        <f>IF(BE7="","",IF(BE7="-","【-】","【"&amp;SUBSTITUTE(TEXT(BE7,"#,##0.00"),"-","△")&amp;"】"))</f>
        <v>【71.39】</v>
      </c>
      <c r="BF6" s="21">
        <f>IF(BF7="",NA(),BF7)</f>
        <v>467.16</v>
      </c>
      <c r="BG6" s="21">
        <f t="shared" ref="BG6:BO6" si="7">IF(BG7="",NA(),BG7)</f>
        <v>432.62</v>
      </c>
      <c r="BH6" s="21">
        <f t="shared" si="7"/>
        <v>402.79</v>
      </c>
      <c r="BI6" s="21">
        <f t="shared" si="7"/>
        <v>383.71</v>
      </c>
      <c r="BJ6" s="21">
        <f t="shared" si="7"/>
        <v>365.97</v>
      </c>
      <c r="BK6" s="21">
        <f t="shared" si="7"/>
        <v>805.14</v>
      </c>
      <c r="BL6" s="21">
        <f t="shared" si="7"/>
        <v>730.93</v>
      </c>
      <c r="BM6" s="21">
        <f t="shared" si="7"/>
        <v>708.89</v>
      </c>
      <c r="BN6" s="21">
        <f t="shared" si="7"/>
        <v>730.52</v>
      </c>
      <c r="BO6" s="21">
        <f t="shared" si="7"/>
        <v>672.33</v>
      </c>
      <c r="BP6" s="20" t="str">
        <f>IF(BP7="","",IF(BP7="-","【-】","【"&amp;SUBSTITUTE(TEXT(BP7,"#,##0.00"),"-","△")&amp;"】"))</f>
        <v>【669.11】</v>
      </c>
      <c r="BQ6" s="21">
        <f>IF(BQ7="",NA(),BQ7)</f>
        <v>129.18</v>
      </c>
      <c r="BR6" s="21">
        <f t="shared" ref="BR6:BZ6" si="8">IF(BR7="",NA(),BR7)</f>
        <v>126.64</v>
      </c>
      <c r="BS6" s="21">
        <f t="shared" si="8"/>
        <v>126.03</v>
      </c>
      <c r="BT6" s="21">
        <f t="shared" si="8"/>
        <v>116.59</v>
      </c>
      <c r="BU6" s="21">
        <f t="shared" si="8"/>
        <v>113.84</v>
      </c>
      <c r="BV6" s="21">
        <f t="shared" si="8"/>
        <v>100.22</v>
      </c>
      <c r="BW6" s="21">
        <f t="shared" si="8"/>
        <v>98.09</v>
      </c>
      <c r="BX6" s="21">
        <f t="shared" si="8"/>
        <v>97.91</v>
      </c>
      <c r="BY6" s="21">
        <f t="shared" si="8"/>
        <v>98.61</v>
      </c>
      <c r="BZ6" s="21">
        <f t="shared" si="8"/>
        <v>98.75</v>
      </c>
      <c r="CA6" s="20" t="str">
        <f>IF(CA7="","",IF(CA7="-","【-】","【"&amp;SUBSTITUTE(TEXT(CA7,"#,##0.00"),"-","△")&amp;"】"))</f>
        <v>【99.73】</v>
      </c>
      <c r="CB6" s="21">
        <f>IF(CB7="",NA(),CB7)</f>
        <v>161.52000000000001</v>
      </c>
      <c r="CC6" s="21">
        <f t="shared" ref="CC6:CK6" si="9">IF(CC7="",NA(),CC7)</f>
        <v>164.72</v>
      </c>
      <c r="CD6" s="21">
        <f t="shared" si="9"/>
        <v>165.22</v>
      </c>
      <c r="CE6" s="21">
        <f t="shared" si="9"/>
        <v>172.57</v>
      </c>
      <c r="CF6" s="21">
        <f t="shared" si="9"/>
        <v>178.1</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69.62</v>
      </c>
      <c r="CN6" s="21">
        <f t="shared" ref="CN6:CV6" si="10">IF(CN7="",NA(),CN7)</f>
        <v>73.16</v>
      </c>
      <c r="CO6" s="21">
        <f t="shared" si="10"/>
        <v>72.319999999999993</v>
      </c>
      <c r="CP6" s="21">
        <f t="shared" si="10"/>
        <v>73.180000000000007</v>
      </c>
      <c r="CQ6" s="21">
        <f t="shared" si="10"/>
        <v>70.11</v>
      </c>
      <c r="CR6" s="21">
        <f t="shared" si="10"/>
        <v>61.54</v>
      </c>
      <c r="CS6" s="21">
        <f t="shared" si="10"/>
        <v>61.93</v>
      </c>
      <c r="CT6" s="21">
        <f t="shared" si="10"/>
        <v>61.32</v>
      </c>
      <c r="CU6" s="21">
        <f t="shared" si="10"/>
        <v>61.7</v>
      </c>
      <c r="CV6" s="21">
        <f t="shared" si="10"/>
        <v>63.04</v>
      </c>
      <c r="CW6" s="20" t="str">
        <f>IF(CW7="","",IF(CW7="-","【-】","【"&amp;SUBSTITUTE(TEXT(CW7,"#,##0.00"),"-","△")&amp;"】"))</f>
        <v>【59.99】</v>
      </c>
      <c r="CX6" s="21">
        <f>IF(CX7="",NA(),CX7)</f>
        <v>97.14</v>
      </c>
      <c r="CY6" s="21">
        <f t="shared" ref="CY6:DG6" si="11">IF(CY7="",NA(),CY7)</f>
        <v>97.19</v>
      </c>
      <c r="CZ6" s="21">
        <f t="shared" si="11"/>
        <v>97.31</v>
      </c>
      <c r="DA6" s="21">
        <f t="shared" si="11"/>
        <v>97.4</v>
      </c>
      <c r="DB6" s="21">
        <f t="shared" si="11"/>
        <v>97.46</v>
      </c>
      <c r="DC6" s="21">
        <f t="shared" si="11"/>
        <v>94.13</v>
      </c>
      <c r="DD6" s="21">
        <f t="shared" si="11"/>
        <v>94.45</v>
      </c>
      <c r="DE6" s="21">
        <f t="shared" si="11"/>
        <v>94.58</v>
      </c>
      <c r="DF6" s="21">
        <f t="shared" si="11"/>
        <v>94.56</v>
      </c>
      <c r="DG6" s="21">
        <f t="shared" si="11"/>
        <v>94.75</v>
      </c>
      <c r="DH6" s="20" t="str">
        <f>IF(DH7="","",IF(DH7="-","【-】","【"&amp;SUBSTITUTE(TEXT(DH7,"#,##0.00"),"-","△")&amp;"】"))</f>
        <v>【95.72】</v>
      </c>
      <c r="DI6" s="21">
        <f>IF(DI7="",NA(),DI7)</f>
        <v>34.69</v>
      </c>
      <c r="DJ6" s="21">
        <f t="shared" ref="DJ6:DR6" si="12">IF(DJ7="",NA(),DJ7)</f>
        <v>36.75</v>
      </c>
      <c r="DK6" s="21">
        <f t="shared" si="12"/>
        <v>38.5</v>
      </c>
      <c r="DL6" s="21">
        <f t="shared" si="12"/>
        <v>40.4</v>
      </c>
      <c r="DM6" s="21">
        <f t="shared" si="12"/>
        <v>42.33</v>
      </c>
      <c r="DN6" s="21">
        <f t="shared" si="12"/>
        <v>30.11</v>
      </c>
      <c r="DO6" s="21">
        <f t="shared" si="12"/>
        <v>30.45</v>
      </c>
      <c r="DP6" s="21">
        <f t="shared" si="12"/>
        <v>31.01</v>
      </c>
      <c r="DQ6" s="21">
        <f t="shared" si="12"/>
        <v>28.87</v>
      </c>
      <c r="DR6" s="21">
        <f t="shared" si="12"/>
        <v>31.34</v>
      </c>
      <c r="DS6" s="20" t="str">
        <f>IF(DS7="","",IF(DS7="-","【-】","【"&amp;SUBSTITUTE(TEXT(DS7,"#,##0.00"),"-","△")&amp;"】"))</f>
        <v>【38.17】</v>
      </c>
      <c r="DT6" s="21">
        <f>IF(DT7="",NA(),DT7)</f>
        <v>2.95</v>
      </c>
      <c r="DU6" s="21">
        <f t="shared" ref="DU6:EC6" si="13">IF(DU7="",NA(),DU7)</f>
        <v>3.13</v>
      </c>
      <c r="DV6" s="21">
        <f t="shared" si="13"/>
        <v>3.25</v>
      </c>
      <c r="DW6" s="21">
        <f t="shared" si="13"/>
        <v>3.7</v>
      </c>
      <c r="DX6" s="21">
        <f t="shared" si="13"/>
        <v>4.24</v>
      </c>
      <c r="DY6" s="21">
        <f t="shared" si="13"/>
        <v>4.54</v>
      </c>
      <c r="DZ6" s="21">
        <f t="shared" si="13"/>
        <v>4.8499999999999996</v>
      </c>
      <c r="EA6" s="21">
        <f t="shared" si="13"/>
        <v>4.95</v>
      </c>
      <c r="EB6" s="21">
        <f t="shared" si="13"/>
        <v>5.64</v>
      </c>
      <c r="EC6" s="21">
        <f t="shared" si="13"/>
        <v>6.43</v>
      </c>
      <c r="ED6" s="20" t="str">
        <f>IF(ED7="","",IF(ED7="-","【-】","【"&amp;SUBSTITUTE(TEXT(ED7,"#,##0.00"),"-","△")&amp;"】"))</f>
        <v>【6.54】</v>
      </c>
      <c r="EE6" s="21">
        <f>IF(EE7="",NA(),EE7)</f>
        <v>0.3</v>
      </c>
      <c r="EF6" s="21">
        <f t="shared" ref="EF6:EN6" si="14">IF(EF7="",NA(),EF7)</f>
        <v>0.14000000000000001</v>
      </c>
      <c r="EG6" s="21">
        <f t="shared" si="14"/>
        <v>0.13</v>
      </c>
      <c r="EH6" s="21">
        <f t="shared" si="14"/>
        <v>0.04</v>
      </c>
      <c r="EI6" s="21">
        <f t="shared" si="14"/>
        <v>0.08</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422011</v>
      </c>
      <c r="D7" s="23">
        <v>46</v>
      </c>
      <c r="E7" s="23">
        <v>17</v>
      </c>
      <c r="F7" s="23">
        <v>1</v>
      </c>
      <c r="G7" s="23">
        <v>0</v>
      </c>
      <c r="H7" s="23" t="s">
        <v>96</v>
      </c>
      <c r="I7" s="23" t="s">
        <v>97</v>
      </c>
      <c r="J7" s="23" t="s">
        <v>98</v>
      </c>
      <c r="K7" s="23" t="s">
        <v>99</v>
      </c>
      <c r="L7" s="23" t="s">
        <v>100</v>
      </c>
      <c r="M7" s="23" t="s">
        <v>101</v>
      </c>
      <c r="N7" s="24" t="s">
        <v>102</v>
      </c>
      <c r="O7" s="24">
        <v>63.47</v>
      </c>
      <c r="P7" s="24">
        <v>93.16</v>
      </c>
      <c r="Q7" s="24">
        <v>79.790000000000006</v>
      </c>
      <c r="R7" s="24">
        <v>3300</v>
      </c>
      <c r="S7" s="24">
        <v>406116</v>
      </c>
      <c r="T7" s="24">
        <v>405.86</v>
      </c>
      <c r="U7" s="24">
        <v>1000.63</v>
      </c>
      <c r="V7" s="24">
        <v>376002</v>
      </c>
      <c r="W7" s="24">
        <v>53.61</v>
      </c>
      <c r="X7" s="24">
        <v>7013.65</v>
      </c>
      <c r="Y7" s="24">
        <v>116.05</v>
      </c>
      <c r="Z7" s="24">
        <v>115.9</v>
      </c>
      <c r="AA7" s="24">
        <v>115.18</v>
      </c>
      <c r="AB7" s="24">
        <v>111.23</v>
      </c>
      <c r="AC7" s="24">
        <v>110</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95.78</v>
      </c>
      <c r="AV7" s="24">
        <v>99.28</v>
      </c>
      <c r="AW7" s="24">
        <v>130.44999999999999</v>
      </c>
      <c r="AX7" s="24">
        <v>135.86000000000001</v>
      </c>
      <c r="AY7" s="24">
        <v>152.16999999999999</v>
      </c>
      <c r="AZ7" s="24">
        <v>65.83</v>
      </c>
      <c r="BA7" s="24">
        <v>72.22</v>
      </c>
      <c r="BB7" s="24">
        <v>73.02</v>
      </c>
      <c r="BC7" s="24">
        <v>72.930000000000007</v>
      </c>
      <c r="BD7" s="24">
        <v>80.08</v>
      </c>
      <c r="BE7" s="24">
        <v>71.39</v>
      </c>
      <c r="BF7" s="24">
        <v>467.16</v>
      </c>
      <c r="BG7" s="24">
        <v>432.62</v>
      </c>
      <c r="BH7" s="24">
        <v>402.79</v>
      </c>
      <c r="BI7" s="24">
        <v>383.71</v>
      </c>
      <c r="BJ7" s="24">
        <v>365.97</v>
      </c>
      <c r="BK7" s="24">
        <v>805.14</v>
      </c>
      <c r="BL7" s="24">
        <v>730.93</v>
      </c>
      <c r="BM7" s="24">
        <v>708.89</v>
      </c>
      <c r="BN7" s="24">
        <v>730.52</v>
      </c>
      <c r="BO7" s="24">
        <v>672.33</v>
      </c>
      <c r="BP7" s="24">
        <v>669.11</v>
      </c>
      <c r="BQ7" s="24">
        <v>129.18</v>
      </c>
      <c r="BR7" s="24">
        <v>126.64</v>
      </c>
      <c r="BS7" s="24">
        <v>126.03</v>
      </c>
      <c r="BT7" s="24">
        <v>116.59</v>
      </c>
      <c r="BU7" s="24">
        <v>113.84</v>
      </c>
      <c r="BV7" s="24">
        <v>100.22</v>
      </c>
      <c r="BW7" s="24">
        <v>98.09</v>
      </c>
      <c r="BX7" s="24">
        <v>97.91</v>
      </c>
      <c r="BY7" s="24">
        <v>98.61</v>
      </c>
      <c r="BZ7" s="24">
        <v>98.75</v>
      </c>
      <c r="CA7" s="24">
        <v>99.73</v>
      </c>
      <c r="CB7" s="24">
        <v>161.52000000000001</v>
      </c>
      <c r="CC7" s="24">
        <v>164.72</v>
      </c>
      <c r="CD7" s="24">
        <v>165.22</v>
      </c>
      <c r="CE7" s="24">
        <v>172.57</v>
      </c>
      <c r="CF7" s="24">
        <v>178.1</v>
      </c>
      <c r="CG7" s="24">
        <v>144.79</v>
      </c>
      <c r="CH7" s="24">
        <v>146.08000000000001</v>
      </c>
      <c r="CI7" s="24">
        <v>144.11000000000001</v>
      </c>
      <c r="CJ7" s="24">
        <v>141.24</v>
      </c>
      <c r="CK7" s="24">
        <v>142.03</v>
      </c>
      <c r="CL7" s="24">
        <v>134.97999999999999</v>
      </c>
      <c r="CM7" s="24">
        <v>69.62</v>
      </c>
      <c r="CN7" s="24">
        <v>73.16</v>
      </c>
      <c r="CO7" s="24">
        <v>72.319999999999993</v>
      </c>
      <c r="CP7" s="24">
        <v>73.180000000000007</v>
      </c>
      <c r="CQ7" s="24">
        <v>70.11</v>
      </c>
      <c r="CR7" s="24">
        <v>61.54</v>
      </c>
      <c r="CS7" s="24">
        <v>61.93</v>
      </c>
      <c r="CT7" s="24">
        <v>61.32</v>
      </c>
      <c r="CU7" s="24">
        <v>61.7</v>
      </c>
      <c r="CV7" s="24">
        <v>63.04</v>
      </c>
      <c r="CW7" s="24">
        <v>59.99</v>
      </c>
      <c r="CX7" s="24">
        <v>97.14</v>
      </c>
      <c r="CY7" s="24">
        <v>97.19</v>
      </c>
      <c r="CZ7" s="24">
        <v>97.31</v>
      </c>
      <c r="DA7" s="24">
        <v>97.4</v>
      </c>
      <c r="DB7" s="24">
        <v>97.46</v>
      </c>
      <c r="DC7" s="24">
        <v>94.13</v>
      </c>
      <c r="DD7" s="24">
        <v>94.45</v>
      </c>
      <c r="DE7" s="24">
        <v>94.58</v>
      </c>
      <c r="DF7" s="24">
        <v>94.56</v>
      </c>
      <c r="DG7" s="24">
        <v>94.75</v>
      </c>
      <c r="DH7" s="24">
        <v>95.72</v>
      </c>
      <c r="DI7" s="24">
        <v>34.69</v>
      </c>
      <c r="DJ7" s="24">
        <v>36.75</v>
      </c>
      <c r="DK7" s="24">
        <v>38.5</v>
      </c>
      <c r="DL7" s="24">
        <v>40.4</v>
      </c>
      <c r="DM7" s="24">
        <v>42.33</v>
      </c>
      <c r="DN7" s="24">
        <v>30.11</v>
      </c>
      <c r="DO7" s="24">
        <v>30.45</v>
      </c>
      <c r="DP7" s="24">
        <v>31.01</v>
      </c>
      <c r="DQ7" s="24">
        <v>28.87</v>
      </c>
      <c r="DR7" s="24">
        <v>31.34</v>
      </c>
      <c r="DS7" s="24">
        <v>38.17</v>
      </c>
      <c r="DT7" s="24">
        <v>2.95</v>
      </c>
      <c r="DU7" s="24">
        <v>3.13</v>
      </c>
      <c r="DV7" s="24">
        <v>3.25</v>
      </c>
      <c r="DW7" s="24">
        <v>3.7</v>
      </c>
      <c r="DX7" s="24">
        <v>4.24</v>
      </c>
      <c r="DY7" s="24">
        <v>4.54</v>
      </c>
      <c r="DZ7" s="24">
        <v>4.8499999999999996</v>
      </c>
      <c r="EA7" s="24">
        <v>4.95</v>
      </c>
      <c r="EB7" s="24">
        <v>5.64</v>
      </c>
      <c r="EC7" s="24">
        <v>6.43</v>
      </c>
      <c r="ED7" s="24">
        <v>6.54</v>
      </c>
      <c r="EE7" s="24">
        <v>0.3</v>
      </c>
      <c r="EF7" s="24">
        <v>0.14000000000000001</v>
      </c>
      <c r="EG7" s="24">
        <v>0.13</v>
      </c>
      <c r="EH7" s="24">
        <v>0.04</v>
      </c>
      <c r="EI7" s="24">
        <v>0.08</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nasupply19</cp:lastModifiedBy>
  <cp:lastPrinted>2023-01-23T01:24:53Z</cp:lastPrinted>
  <dcterms:created xsi:type="dcterms:W3CDTF">2023-01-12T23:35:18Z</dcterms:created>
  <dcterms:modified xsi:type="dcterms:W3CDTF">2023-01-24T08:05:17Z</dcterms:modified>
  <cp:category/>
</cp:coreProperties>
</file>