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suidounas\上下水道局\①経営管理課\2022\A1_各課共通\03_財務管理\01_財務総括\17958_財務依頼・照会（下半期）\R5.1.10_公営企業に係る経営比較分析表（令和３年度決算）の分析等について\04 諫早市\08_下水道\"/>
    </mc:Choice>
  </mc:AlternateContent>
  <xr:revisionPtr revIDLastSave="0" documentId="13_ncr:1_{0ED8C8FE-7C7D-4FE9-A501-A5638894B508}" xr6:coauthVersionLast="36" xr6:coauthVersionMax="36" xr10:uidLastSave="{00000000-0000-0000-0000-000000000000}"/>
  <workbookProtection workbookAlgorithmName="SHA-512" workbookHashValue="T48jKDjObtyufbP8IedoL2/62yKSSKEXSVJzdSm5MWaByOF2M+VonmYwOkfWEg2fYKElNVOIb1kZsy5+VxrX5w==" workbookSaltValue="RNCnngQaqVMENUT53Nfqdg=="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R6" i="5"/>
  <c r="AD10" i="4" s="1"/>
  <c r="Q6" i="5"/>
  <c r="W10" i="4" s="1"/>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BB10" i="4"/>
  <c r="AT10" i="4"/>
  <c r="P10" i="4"/>
  <c r="I10" i="4"/>
  <c r="BB8" i="4"/>
  <c r="AT8" i="4"/>
  <c r="AL8" i="4"/>
  <c r="W8" i="4"/>
  <c r="P8" i="4"/>
  <c r="I8" i="4"/>
  <c r="B6" i="4"/>
</calcChain>
</file>

<file path=xl/sharedStrings.xml><?xml version="1.0" encoding="utf-8"?>
<sst xmlns="http://schemas.openxmlformats.org/spreadsheetml/2006/main" count="231" uniqueCount="116">
  <si>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</si>
  <si>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</si>
  <si>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</si>
  <si>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</si>
  <si>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</si>
  <si>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</si>
  <si>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</si>
  <si>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</si>
  <si>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</si>
  <si>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</si>
  <si>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</si>
  <si>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</si>
  <si>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</si>
  <si>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</si>
  <si>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</si>
  <si>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</si>
  <si>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</si>
  <si>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</si>
  <si>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</si>
  <si>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</si>
  <si>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</si>
  <si>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</si>
  <si>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</si>
  <si>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</si>
  <si>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</si>
  <si>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</si>
  <si>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</si>
  <si>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</si>
  <si>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</si>
  <si>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</si>
  <si>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</si>
  <si>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</si>
  <si>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</si>
  <si>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</si>
  <si>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</si>
  <si>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</si>
  <si>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</si>
  <si>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</si>
  <si>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</si>
  <si>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</si>
  <si>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</si>
  <si>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</si>
  <si>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</si>
  <si>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</si>
  <si>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</si>
  <si>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</si>
  <si>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</si>
  <si>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</si>
  <si>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</si>
  <si>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</si>
  <si>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</si>
  <si>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</si>
  <si>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</si>
  <si>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</si>
  <si>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</si>
  <si>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</si>
  <si>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</si>
  <si>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</si>
  <si>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</si>
  <si>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</si>
  <si>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</si>
  <si>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</si>
  <si>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</si>
  <si>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</si>
  <si>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</si>
  <si>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</si>
  <si>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</si>
  <si>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</si>
  <si>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</si>
  <si>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</si>
  <si>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</si>
  <si>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</si>
  <si>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</si>
  <si>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</si>
  <si>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</si>
  <si>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</si>
  <si>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</si>
  <si>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</si>
  <si>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</si>
  <si>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</si>
  <si>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</si>
  <si>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</si>
  <si>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</si>
  <si>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</si>
  <si>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</si>
  <si>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</si>
  <si>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</si>
  <si>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</si>
  <si>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</si>
  <si>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</si>
  <si>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</si>
  <si>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</si>
  <si>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</si>
  <si>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</si>
  <si>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</si>
  <si>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</si>
  <si>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諫早市</t>
  </si>
  <si>
    <t>法適用</t>
  </si>
  <si>
    <t>下水道事業</t>
  </si>
  <si>
    <t>漁業集落排水</t>
  </si>
  <si>
    <t>H3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</si>
  <si>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</si>
  <si>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</si>
  <si>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</si>
  <si>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</si>
  <si>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</si>
  <si>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</si>
  <si>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</si>
  <si>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</si>
  <si>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</si>
  <si>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</si>
  <si>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</si>
  <si>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</si>
  <si>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本市では、公共下水道、特定環境保全公共下水道及び農業・漁業集落排水事業を一つの事業とし、4事業を通して安定経営に努めることとしている。
　本市の漁業集落排水事業は、令和元年度で整備が完了していることから、今後は接続促進による収入確保及び業務の更なる効率化を進めていきたい。</t>
    <phoneticPr fontId="4"/>
  </si>
  <si>
    <t>　①経常収支比率、②累積欠損金比率、⑤経費回収率については、事業区域内における人口密度が低く、事業規模に相当する使用料収入が得られていないことなどから、厳しい経営状況となっているものの、令和元年度で整備を完了していて、接続戸数は徐々に増加しており、各指標についても改善傾向となっている。今後は維持管理のフェーズに移行することとなり、暫くは接続戸数の増加による使用料収入の増に期待できるものの、一定期間経過後は人口減少も相まって使用料収入が減に転じる恐れがあることから、引き続き接続促進に注力し最大限の収入確保を図るとともに、更なる安定経営のため業務の効率化に努めていきたい。</t>
    <rPh sb="114" eb="116">
      <t>ジョジョ</t>
    </rPh>
    <phoneticPr fontId="4"/>
  </si>
  <si>
    <t>　供用開始から間もなく、令和元年度で整備が完了したところであることから、老朽化には至っていない状況である。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</si>
</sst>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BAF-41B4-8916-D86EAFA208D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0.26</c:v>
                </c:pt>
                <c:pt idx="2">
                  <c:v>0.04</c:v>
                </c:pt>
                <c:pt idx="3" formatCode="#,##0.00;&quot;△&quot;#,##0.00">
                  <c:v>0</c:v>
                </c:pt>
                <c:pt idx="4" formatCode="#,##0.00;&quot;△&quot;#,##0.00">
                  <c:v>0</c:v>
                </c:pt>
              </c:numCache>
            </c:numRef>
          </c:val>
          <c:smooth val="0"/>
          <c:extLst>
            <c:ext xmlns:c16="http://schemas.microsoft.com/office/drawing/2014/chart" uri="{C3380CC4-5D6E-409C-BE32-E72D297353CC}">
              <c16:uniqueId val="{00000001-9BAF-41B4-8916-D86EAFA208D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25.53</c:v>
                </c:pt>
                <c:pt idx="1">
                  <c:v>33.6</c:v>
                </c:pt>
                <c:pt idx="2">
                  <c:v>40.74</c:v>
                </c:pt>
                <c:pt idx="3">
                  <c:v>45.37</c:v>
                </c:pt>
                <c:pt idx="4">
                  <c:v>45.77</c:v>
                </c:pt>
              </c:numCache>
            </c:numRef>
          </c:val>
          <c:extLst>
            <c:ext xmlns:c16="http://schemas.microsoft.com/office/drawing/2014/chart" uri="{C3380CC4-5D6E-409C-BE32-E72D297353CC}">
              <c16:uniqueId val="{00000000-35BE-46D4-B6B6-B985C32B444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29.8</c:v>
                </c:pt>
                <c:pt idx="1">
                  <c:v>29.43</c:v>
                </c:pt>
                <c:pt idx="2">
                  <c:v>26.7</c:v>
                </c:pt>
                <c:pt idx="3">
                  <c:v>29.12</c:v>
                </c:pt>
                <c:pt idx="4">
                  <c:v>29.1</c:v>
                </c:pt>
              </c:numCache>
            </c:numRef>
          </c:val>
          <c:smooth val="0"/>
          <c:extLst>
            <c:ext xmlns:c16="http://schemas.microsoft.com/office/drawing/2014/chart" uri="{C3380CC4-5D6E-409C-BE32-E72D297353CC}">
              <c16:uniqueId val="{00000001-35BE-46D4-B6B6-B985C32B444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48.72</c:v>
                </c:pt>
                <c:pt idx="1">
                  <c:v>62.34</c:v>
                </c:pt>
                <c:pt idx="2">
                  <c:v>68.709999999999994</c:v>
                </c:pt>
                <c:pt idx="3">
                  <c:v>71.95</c:v>
                </c:pt>
                <c:pt idx="4">
                  <c:v>73.069999999999993</c:v>
                </c:pt>
              </c:numCache>
            </c:numRef>
          </c:val>
          <c:extLst>
            <c:ext xmlns:c16="http://schemas.microsoft.com/office/drawing/2014/chart" uri="{C3380CC4-5D6E-409C-BE32-E72D297353CC}">
              <c16:uniqueId val="{00000000-667B-40D9-AAC2-D47EF33FE4E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66.95</c:v>
                </c:pt>
                <c:pt idx="1">
                  <c:v>66.33</c:v>
                </c:pt>
                <c:pt idx="2">
                  <c:v>66.459999999999994</c:v>
                </c:pt>
                <c:pt idx="3">
                  <c:v>64.42</c:v>
                </c:pt>
                <c:pt idx="4">
                  <c:v>63.84</c:v>
                </c:pt>
              </c:numCache>
            </c:numRef>
          </c:val>
          <c:smooth val="0"/>
          <c:extLst>
            <c:ext xmlns:c16="http://schemas.microsoft.com/office/drawing/2014/chart" uri="{C3380CC4-5D6E-409C-BE32-E72D297353CC}">
              <c16:uniqueId val="{00000001-667B-40D9-AAC2-D47EF33FE4E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70.78</c:v>
                </c:pt>
                <c:pt idx="1">
                  <c:v>91.76</c:v>
                </c:pt>
                <c:pt idx="2">
                  <c:v>99.07</c:v>
                </c:pt>
                <c:pt idx="3">
                  <c:v>91.96</c:v>
                </c:pt>
                <c:pt idx="4">
                  <c:v>95.79</c:v>
                </c:pt>
              </c:numCache>
            </c:numRef>
          </c:val>
          <c:extLst>
            <c:ext xmlns:c16="http://schemas.microsoft.com/office/drawing/2014/chart" uri="{C3380CC4-5D6E-409C-BE32-E72D297353CC}">
              <c16:uniqueId val="{00000000-8373-44D5-B55C-DE6B8CD7CB7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96.14</c:v>
                </c:pt>
                <c:pt idx="1">
                  <c:v>97.53</c:v>
                </c:pt>
                <c:pt idx="2">
                  <c:v>99.89</c:v>
                </c:pt>
                <c:pt idx="3">
                  <c:v>98.48</c:v>
                </c:pt>
                <c:pt idx="4">
                  <c:v>94.93</c:v>
                </c:pt>
              </c:numCache>
            </c:numRef>
          </c:val>
          <c:smooth val="0"/>
          <c:extLst>
            <c:ext xmlns:c16="http://schemas.microsoft.com/office/drawing/2014/chart" uri="{C3380CC4-5D6E-409C-BE32-E72D297353CC}">
              <c16:uniqueId val="{00000001-8373-44D5-B55C-DE6B8CD7CB7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4.38</c:v>
                </c:pt>
                <c:pt idx="1">
                  <c:v>6.55</c:v>
                </c:pt>
                <c:pt idx="2">
                  <c:v>8.23</c:v>
                </c:pt>
                <c:pt idx="3">
                  <c:v>10.62</c:v>
                </c:pt>
                <c:pt idx="4">
                  <c:v>12.99</c:v>
                </c:pt>
              </c:numCache>
            </c:numRef>
          </c:val>
          <c:extLst>
            <c:ext xmlns:c16="http://schemas.microsoft.com/office/drawing/2014/chart" uri="{C3380CC4-5D6E-409C-BE32-E72D297353CC}">
              <c16:uniqueId val="{00000000-08F3-4F70-B0FC-4DC234D1A67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11.16</c:v>
                </c:pt>
                <c:pt idx="1">
                  <c:v>9.15</c:v>
                </c:pt>
                <c:pt idx="2">
                  <c:v>11.59</c:v>
                </c:pt>
                <c:pt idx="3">
                  <c:v>10.65</c:v>
                </c:pt>
                <c:pt idx="4">
                  <c:v>13.39</c:v>
                </c:pt>
              </c:numCache>
            </c:numRef>
          </c:val>
          <c:smooth val="0"/>
          <c:extLst>
            <c:ext xmlns:c16="http://schemas.microsoft.com/office/drawing/2014/chart" uri="{C3380CC4-5D6E-409C-BE32-E72D297353CC}">
              <c16:uniqueId val="{00000001-08F3-4F70-B0FC-4DC234D1A67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576-4FEC-9620-CB2DA5148A3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576-4FEC-9620-CB2DA5148A3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221.51</c:v>
                </c:pt>
                <c:pt idx="1">
                  <c:v>197.25</c:v>
                </c:pt>
                <c:pt idx="2">
                  <c:v>168.43</c:v>
                </c:pt>
                <c:pt idx="3">
                  <c:v>174.96</c:v>
                </c:pt>
                <c:pt idx="4">
                  <c:v>186.76</c:v>
                </c:pt>
              </c:numCache>
            </c:numRef>
          </c:val>
          <c:extLst>
            <c:ext xmlns:c16="http://schemas.microsoft.com/office/drawing/2014/chart" uri="{C3380CC4-5D6E-409C-BE32-E72D297353CC}">
              <c16:uniqueId val="{00000000-6009-4EEC-8940-240F6F70C68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89.78</c:v>
                </c:pt>
                <c:pt idx="1">
                  <c:v>94.75</c:v>
                </c:pt>
                <c:pt idx="2">
                  <c:v>89.95</c:v>
                </c:pt>
                <c:pt idx="3">
                  <c:v>121.31</c:v>
                </c:pt>
                <c:pt idx="4">
                  <c:v>141.65</c:v>
                </c:pt>
              </c:numCache>
            </c:numRef>
          </c:val>
          <c:smooth val="0"/>
          <c:extLst>
            <c:ext xmlns:c16="http://schemas.microsoft.com/office/drawing/2014/chart" uri="{C3380CC4-5D6E-409C-BE32-E72D297353CC}">
              <c16:uniqueId val="{00000001-6009-4EEC-8940-240F6F70C68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213.33</c:v>
                </c:pt>
                <c:pt idx="1">
                  <c:v>531.39</c:v>
                </c:pt>
                <c:pt idx="2">
                  <c:v>181.21</c:v>
                </c:pt>
                <c:pt idx="3">
                  <c:v>204.26</c:v>
                </c:pt>
                <c:pt idx="4">
                  <c:v>174.69</c:v>
                </c:pt>
              </c:numCache>
            </c:numRef>
          </c:val>
          <c:extLst>
            <c:ext xmlns:c16="http://schemas.microsoft.com/office/drawing/2014/chart" uri="{C3380CC4-5D6E-409C-BE32-E72D297353CC}">
              <c16:uniqueId val="{00000000-960E-4E36-8AD5-727097A256E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213.39</c:v>
                </c:pt>
                <c:pt idx="1">
                  <c:v>178.05</c:v>
                </c:pt>
                <c:pt idx="2">
                  <c:v>138.87</c:v>
                </c:pt>
                <c:pt idx="3">
                  <c:v>258.14999999999998</c:v>
                </c:pt>
                <c:pt idx="4">
                  <c:v>255.33</c:v>
                </c:pt>
              </c:numCache>
            </c:numRef>
          </c:val>
          <c:smooth val="0"/>
          <c:extLst>
            <c:ext xmlns:c16="http://schemas.microsoft.com/office/drawing/2014/chart" uri="{C3380CC4-5D6E-409C-BE32-E72D297353CC}">
              <c16:uniqueId val="{00000001-960E-4E36-8AD5-727097A256E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5495.81</c:v>
                </c:pt>
                <c:pt idx="1">
                  <c:v>4343.4799999999996</c:v>
                </c:pt>
                <c:pt idx="2">
                  <c:v>3952.08</c:v>
                </c:pt>
                <c:pt idx="3">
                  <c:v>3549.8</c:v>
                </c:pt>
                <c:pt idx="4">
                  <c:v>3484.78</c:v>
                </c:pt>
              </c:numCache>
            </c:numRef>
          </c:val>
          <c:extLst>
            <c:ext xmlns:c16="http://schemas.microsoft.com/office/drawing/2014/chart" uri="{C3380CC4-5D6E-409C-BE32-E72D297353CC}">
              <c16:uniqueId val="{00000000-BE59-49F9-8425-EE34FA8A88A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1491.92</c:v>
                </c:pt>
                <c:pt idx="1">
                  <c:v>1756.26</c:v>
                </c:pt>
                <c:pt idx="2">
                  <c:v>1864.29</c:v>
                </c:pt>
                <c:pt idx="3">
                  <c:v>1867.86</c:v>
                </c:pt>
                <c:pt idx="4">
                  <c:v>1786.64</c:v>
                </c:pt>
              </c:numCache>
            </c:numRef>
          </c:val>
          <c:smooth val="0"/>
          <c:extLst>
            <c:ext xmlns:c16="http://schemas.microsoft.com/office/drawing/2014/chart" uri="{C3380CC4-5D6E-409C-BE32-E72D297353CC}">
              <c16:uniqueId val="{00000001-BE59-49F9-8425-EE34FA8A88A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45.24</c:v>
                </c:pt>
                <c:pt idx="1">
                  <c:v>56.15</c:v>
                </c:pt>
                <c:pt idx="2">
                  <c:v>93.75</c:v>
                </c:pt>
                <c:pt idx="3">
                  <c:v>82.03</c:v>
                </c:pt>
                <c:pt idx="4">
                  <c:v>89.6</c:v>
                </c:pt>
              </c:numCache>
            </c:numRef>
          </c:val>
          <c:extLst>
            <c:ext xmlns:c16="http://schemas.microsoft.com/office/drawing/2014/chart" uri="{C3380CC4-5D6E-409C-BE32-E72D297353CC}">
              <c16:uniqueId val="{00000000-B0D1-4495-890B-56A747E72B5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46.77</c:v>
                </c:pt>
                <c:pt idx="1">
                  <c:v>45.78</c:v>
                </c:pt>
                <c:pt idx="2">
                  <c:v>51.32</c:v>
                </c:pt>
                <c:pt idx="3">
                  <c:v>46.93</c:v>
                </c:pt>
                <c:pt idx="4">
                  <c:v>46.93</c:v>
                </c:pt>
              </c:numCache>
            </c:numRef>
          </c:val>
          <c:smooth val="0"/>
          <c:extLst>
            <c:ext xmlns:c16="http://schemas.microsoft.com/office/drawing/2014/chart" uri="{C3380CC4-5D6E-409C-BE32-E72D297353CC}">
              <c16:uniqueId val="{00000001-B0D1-4495-890B-56A747E72B5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441.61</c:v>
                </c:pt>
                <c:pt idx="1">
                  <c:v>336.22</c:v>
                </c:pt>
                <c:pt idx="2">
                  <c:v>196.17</c:v>
                </c:pt>
                <c:pt idx="3">
                  <c:v>221.38</c:v>
                </c:pt>
                <c:pt idx="4">
                  <c:v>202.36</c:v>
                </c:pt>
              </c:numCache>
            </c:numRef>
          </c:val>
          <c:extLst>
            <c:ext xmlns:c16="http://schemas.microsoft.com/office/drawing/2014/chart" uri="{C3380CC4-5D6E-409C-BE32-E72D297353CC}">
              <c16:uniqueId val="{00000000-7980-458F-81DF-2D1FF98C22F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348.75</c:v>
                </c:pt>
                <c:pt idx="1">
                  <c:v>367.7</c:v>
                </c:pt>
                <c:pt idx="2">
                  <c:v>329.91</c:v>
                </c:pt>
                <c:pt idx="3">
                  <c:v>346.96</c:v>
                </c:pt>
                <c:pt idx="4">
                  <c:v>345.6</c:v>
                </c:pt>
              </c:numCache>
            </c:numRef>
          </c:val>
          <c:smooth val="0"/>
          <c:extLst>
            <c:ext xmlns:c16="http://schemas.microsoft.com/office/drawing/2014/chart" uri="{C3380CC4-5D6E-409C-BE32-E72D297353CC}">
              <c16:uniqueId val="{00000001-7980-458F-81DF-2D1FF98C22F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【392.85】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長崎県　諫早市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漁業集落排水</v>
      </c>
      <c r="Q8" s="35"/>
      <c r="R8" s="35"/>
      <c r="S8" s="35"/>
      <c r="T8" s="35"/>
      <c r="U8" s="35"/>
      <c r="V8" s="35"/>
      <c r="W8" s="35" t="str">
        <f>データ!L6</f>
        <v>H3</v>
      </c>
      <c r="X8" s="35"/>
      <c r="Y8" s="35"/>
      <c r="Z8" s="35"/>
      <c r="AA8" s="35"/>
      <c r="AB8" s="35"/>
      <c r="AC8" s="35"/>
      <c r="AD8" s="36" t="str">
        <f>データ!$M$6</f>
        <v>自治体職員</v>
      </c>
      <c r="AE8" s="36"/>
      <c r="AF8" s="36"/>
      <c r="AG8" s="36"/>
      <c r="AH8" s="36"/>
      <c r="AI8" s="36"/>
      <c r="AJ8" s="36"/>
      <c r="AK8" s="3"/>
      <c r="AL8" s="37">
        <f>データ!S6</f>
        <v>135349</v>
      </c>
      <c r="AM8" s="37"/>
      <c r="AN8" s="37"/>
      <c r="AO8" s="37"/>
      <c r="AP8" s="37"/>
      <c r="AQ8" s="37"/>
      <c r="AR8" s="37"/>
      <c r="AS8" s="37"/>
      <c r="AT8" s="38">
        <f>データ!T6</f>
        <v>341.79</v>
      </c>
      <c r="AU8" s="38"/>
      <c r="AV8" s="38"/>
      <c r="AW8" s="38"/>
      <c r="AX8" s="38"/>
      <c r="AY8" s="38"/>
      <c r="AZ8" s="38"/>
      <c r="BA8" s="38"/>
      <c r="BB8" s="38">
        <f>データ!U6</f>
        <v>396</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49.68</v>
      </c>
      <c r="J10" s="38"/>
      <c r="K10" s="38"/>
      <c r="L10" s="38"/>
      <c r="M10" s="38"/>
      <c r="N10" s="38"/>
      <c r="O10" s="38"/>
      <c r="P10" s="38">
        <f>データ!P6</f>
        <v>0.83</v>
      </c>
      <c r="Q10" s="38"/>
      <c r="R10" s="38"/>
      <c r="S10" s="38"/>
      <c r="T10" s="38"/>
      <c r="U10" s="38"/>
      <c r="V10" s="38"/>
      <c r="W10" s="38">
        <f>データ!Q6</f>
        <v>96.28</v>
      </c>
      <c r="X10" s="38"/>
      <c r="Y10" s="38"/>
      <c r="Z10" s="38"/>
      <c r="AA10" s="38"/>
      <c r="AB10" s="38"/>
      <c r="AC10" s="38"/>
      <c r="AD10" s="37">
        <f>データ!R6</f>
        <v>3320</v>
      </c>
      <c r="AE10" s="37"/>
      <c r="AF10" s="37"/>
      <c r="AG10" s="37"/>
      <c r="AH10" s="37"/>
      <c r="AI10" s="37"/>
      <c r="AJ10" s="37"/>
      <c r="AK10" s="2"/>
      <c r="AL10" s="37">
        <f>データ!V6</f>
        <v>1114</v>
      </c>
      <c r="AM10" s="37"/>
      <c r="AN10" s="37"/>
      <c r="AO10" s="37"/>
      <c r="AP10" s="37"/>
      <c r="AQ10" s="37"/>
      <c r="AR10" s="37"/>
      <c r="AS10" s="37"/>
      <c r="AT10" s="38">
        <f>データ!W6</f>
        <v>0.49</v>
      </c>
      <c r="AU10" s="38"/>
      <c r="AV10" s="38"/>
      <c r="AW10" s="38"/>
      <c r="AX10" s="38"/>
      <c r="AY10" s="38"/>
      <c r="AZ10" s="38"/>
      <c r="BA10" s="38"/>
      <c r="BB10" s="38">
        <f>データ!X6</f>
        <v>2273.4699999999998</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115</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113</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【98.64】</v>
      </c>
      <c r="F85" s="12" t="str">
        <f>データ!AT6</f>
        <v>【102.08】</v>
      </c>
      <c r="G85" s="12" t="str">
        <f>データ!BE6</f>
        <v>【61.46】</v>
      </c>
      <c r="H85" s="12" t="str">
        <f>データ!BP6</f>
        <v>【974.72】</v>
      </c>
      <c r="I85" s="12" t="str">
        <f>データ!CA6</f>
        <v>【44.22】</v>
      </c>
      <c r="J85" s="12" t="str">
        <f>データ!CL6</f>
        <v>【392.85】</v>
      </c>
      <c r="K85" s="12" t="str">
        <f>データ!CW6</f>
        <v>【32.23】</v>
      </c>
      <c r="L85" s="12" t="str">
        <f>データ!DH6</f>
        <v>【80.63】</v>
      </c>
      <c r="M85" s="12" t="str">
        <f>データ!DS6</f>
        <v>【26.28】</v>
      </c>
      <c r="N85" s="12" t="str">
        <f>データ!ED6</f>
        <v>【0.00】</v>
      </c>
      <c r="O85" s="12" t="str">
        <f>データ!EO6</f>
        <v>【0.01】</v>
      </c>
    </row>
  </sheetData>
  <sheetProtection algorithmName="SHA-512" hashValue="MfcHygiK1j3v2kHSoy0BB4NDwqKs0thcnvzjFUe/FevwSeZmod6c2SZc7Zw1bPJ+l/aN06GYXaVb3PzWgSboIg==" saltValue="29gebOzMUEhN8QBEdJ05x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422045</v>
      </c>
      <c r="D6" s="19">
        <f t="shared" si="3"/>
        <v>46</v>
      </c>
      <c r="E6" s="19">
        <f t="shared" si="3"/>
        <v>17</v>
      </c>
      <c r="F6" s="19">
        <f t="shared" si="3"/>
        <v>6</v>
      </c>
      <c r="G6" s="19">
        <f t="shared" si="3"/>
        <v>0</v>
      </c>
      <c r="H6" s="19" t="str">
        <f t="shared" si="3"/>
        <v>長崎県　諫早市</v>
      </c>
      <c r="I6" s="19" t="str">
        <f t="shared" si="3"/>
        <v>法適用</v>
      </c>
      <c r="J6" s="19" t="str">
        <f t="shared" si="3"/>
        <v>下水道事業</v>
      </c>
      <c r="K6" s="19" t="str">
        <f t="shared" si="3"/>
        <v>漁業集落排水</v>
      </c>
      <c r="L6" s="19" t="str">
        <f t="shared" si="3"/>
        <v>H3</v>
      </c>
      <c r="M6" s="19" t="str">
        <f t="shared" si="3"/>
        <v>自治体職員</v>
      </c>
      <c r="N6" s="20" t="str">
        <f t="shared" si="3"/>
        <v>-</v>
      </c>
      <c r="O6" s="20">
        <f t="shared" si="3"/>
        <v>49.68</v>
      </c>
      <c r="P6" s="20">
        <f t="shared" si="3"/>
        <v>0.83</v>
      </c>
      <c r="Q6" s="20">
        <f t="shared" si="3"/>
        <v>96.28</v>
      </c>
      <c r="R6" s="20">
        <f t="shared" si="3"/>
        <v>3320</v>
      </c>
      <c r="S6" s="20">
        <f t="shared" si="3"/>
        <v>135349</v>
      </c>
      <c r="T6" s="20">
        <f t="shared" si="3"/>
        <v>341.79</v>
      </c>
      <c r="U6" s="20">
        <f t="shared" si="3"/>
        <v>396</v>
      </c>
      <c r="V6" s="20">
        <f t="shared" si="3"/>
        <v>1114</v>
      </c>
      <c r="W6" s="20">
        <f t="shared" si="3"/>
        <v>0.49</v>
      </c>
      <c r="X6" s="20">
        <f t="shared" si="3"/>
        <v>2273.4699999999998</v>
      </c>
      <c r="Y6" s="21">
        <f>IF(Y7="",NA(),Y7)</f>
        <v>70.78</v>
      </c>
      <c r="Z6" s="21">
        <f t="shared" ref="Z6:AH6" si="4">IF(Z7="",NA(),Z7)</f>
        <v>91.76</v>
      </c>
      <c r="AA6" s="21">
        <f t="shared" si="4"/>
        <v>99.07</v>
      </c>
      <c r="AB6" s="21">
        <f t="shared" si="4"/>
        <v>91.96</v>
      </c>
      <c r="AC6" s="21">
        <f t="shared" si="4"/>
        <v>95.79</v>
      </c>
      <c r="AD6" s="21">
        <f t="shared" si="4"/>
        <v>96.14</v>
      </c>
      <c r="AE6" s="21">
        <f t="shared" si="4"/>
        <v>97.53</v>
      </c>
      <c r="AF6" s="21">
        <f t="shared" si="4"/>
        <v>99.89</v>
      </c>
      <c r="AG6" s="21">
        <f t="shared" si="4"/>
        <v>98.48</v>
      </c>
      <c r="AH6" s="21">
        <f t="shared" si="4"/>
        <v>94.93</v>
      </c>
      <c r="AI6" s="20" t="str">
        <f>IF(AI7="","",IF(AI7="-","【-】","【"&amp;SUBSTITUTE(TEXT(AI7,"#,##0.00"),"-","△")&amp;"】"))</f>
        <v>【98.64】</v>
      </c>
      <c r="AJ6" s="21">
        <f>IF(AJ7="",NA(),AJ7)</f>
        <v>221.51</v>
      </c>
      <c r="AK6" s="21">
        <f t="shared" ref="AK6:AS6" si="5">IF(AK7="",NA(),AK7)</f>
        <v>197.25</v>
      </c>
      <c r="AL6" s="21">
        <f t="shared" si="5"/>
        <v>168.43</v>
      </c>
      <c r="AM6" s="21">
        <f t="shared" si="5"/>
        <v>174.96</v>
      </c>
      <c r="AN6" s="21">
        <f t="shared" si="5"/>
        <v>186.76</v>
      </c>
      <c r="AO6" s="21">
        <f t="shared" si="5"/>
        <v>89.78</v>
      </c>
      <c r="AP6" s="21">
        <f t="shared" si="5"/>
        <v>94.75</v>
      </c>
      <c r="AQ6" s="21">
        <f t="shared" si="5"/>
        <v>89.95</v>
      </c>
      <c r="AR6" s="21">
        <f t="shared" si="5"/>
        <v>121.31</v>
      </c>
      <c r="AS6" s="21">
        <f t="shared" si="5"/>
        <v>141.65</v>
      </c>
      <c r="AT6" s="20" t="str">
        <f>IF(AT7="","",IF(AT7="-","【-】","【"&amp;SUBSTITUTE(TEXT(AT7,"#,##0.00"),"-","△")&amp;"】"))</f>
        <v>【102.08】</v>
      </c>
      <c r="AU6" s="21">
        <f>IF(AU7="",NA(),AU7)</f>
        <v>213.33</v>
      </c>
      <c r="AV6" s="21">
        <f t="shared" ref="AV6:BD6" si="6">IF(AV7="",NA(),AV7)</f>
        <v>531.39</v>
      </c>
      <c r="AW6" s="21">
        <f t="shared" si="6"/>
        <v>181.21</v>
      </c>
      <c r="AX6" s="21">
        <f t="shared" si="6"/>
        <v>204.26</v>
      </c>
      <c r="AY6" s="21">
        <f t="shared" si="6"/>
        <v>174.69</v>
      </c>
      <c r="AZ6" s="21">
        <f t="shared" si="6"/>
        <v>213.39</v>
      </c>
      <c r="BA6" s="21">
        <f t="shared" si="6"/>
        <v>178.05</v>
      </c>
      <c r="BB6" s="21">
        <f t="shared" si="6"/>
        <v>138.87</v>
      </c>
      <c r="BC6" s="21">
        <f t="shared" si="6"/>
        <v>258.14999999999998</v>
      </c>
      <c r="BD6" s="21">
        <f t="shared" si="6"/>
        <v>255.33</v>
      </c>
      <c r="BE6" s="20" t="str">
        <f>IF(BE7="","",IF(BE7="-","【-】","【"&amp;SUBSTITUTE(TEXT(BE7,"#,##0.00"),"-","△")&amp;"】"))</f>
        <v>【61.46】</v>
      </c>
      <c r="BF6" s="21">
        <f>IF(BF7="",NA(),BF7)</f>
        <v>5495.81</v>
      </c>
      <c r="BG6" s="21">
        <f t="shared" ref="BG6:BO6" si="7">IF(BG7="",NA(),BG7)</f>
        <v>4343.4799999999996</v>
      </c>
      <c r="BH6" s="21">
        <f t="shared" si="7"/>
        <v>3952.08</v>
      </c>
      <c r="BI6" s="21">
        <f t="shared" si="7"/>
        <v>3549.8</v>
      </c>
      <c r="BJ6" s="21">
        <f t="shared" si="7"/>
        <v>3484.78</v>
      </c>
      <c r="BK6" s="21">
        <f t="shared" si="7"/>
        <v>1491.92</v>
      </c>
      <c r="BL6" s="21">
        <f t="shared" si="7"/>
        <v>1756.26</v>
      </c>
      <c r="BM6" s="21">
        <f t="shared" si="7"/>
        <v>1864.29</v>
      </c>
      <c r="BN6" s="21">
        <f t="shared" si="7"/>
        <v>1867.86</v>
      </c>
      <c r="BO6" s="21">
        <f t="shared" si="7"/>
        <v>1786.64</v>
      </c>
      <c r="BP6" s="20" t="str">
        <f>IF(BP7="","",IF(BP7="-","【-】","【"&amp;SUBSTITUTE(TEXT(BP7,"#,##0.00"),"-","△")&amp;"】"))</f>
        <v>【974.72】</v>
      </c>
      <c r="BQ6" s="21">
        <f>IF(BQ7="",NA(),BQ7)</f>
        <v>45.24</v>
      </c>
      <c r="BR6" s="21">
        <f t="shared" ref="BR6:BZ6" si="8">IF(BR7="",NA(),BR7)</f>
        <v>56.15</v>
      </c>
      <c r="BS6" s="21">
        <f t="shared" si="8"/>
        <v>93.75</v>
      </c>
      <c r="BT6" s="21">
        <f t="shared" si="8"/>
        <v>82.03</v>
      </c>
      <c r="BU6" s="21">
        <f t="shared" si="8"/>
        <v>89.6</v>
      </c>
      <c r="BV6" s="21">
        <f t="shared" si="8"/>
        <v>46.77</v>
      </c>
      <c r="BW6" s="21">
        <f t="shared" si="8"/>
        <v>45.78</v>
      </c>
      <c r="BX6" s="21">
        <f t="shared" si="8"/>
        <v>51.32</v>
      </c>
      <c r="BY6" s="21">
        <f t="shared" si="8"/>
        <v>46.93</v>
      </c>
      <c r="BZ6" s="21">
        <f t="shared" si="8"/>
        <v>46.93</v>
      </c>
      <c r="CA6" s="20" t="str">
        <f>IF(CA7="","",IF(CA7="-","【-】","【"&amp;SUBSTITUTE(TEXT(CA7,"#,##0.00"),"-","△")&amp;"】"))</f>
        <v>【44.22】</v>
      </c>
      <c r="CB6" s="21">
        <f>IF(CB7="",NA(),CB7)</f>
        <v>441.61</v>
      </c>
      <c r="CC6" s="21">
        <f t="shared" ref="CC6:CK6" si="9">IF(CC7="",NA(),CC7)</f>
        <v>336.22</v>
      </c>
      <c r="CD6" s="21">
        <f t="shared" si="9"/>
        <v>196.17</v>
      </c>
      <c r="CE6" s="21">
        <f t="shared" si="9"/>
        <v>221.38</v>
      </c>
      <c r="CF6" s="21">
        <f t="shared" si="9"/>
        <v>202.36</v>
      </c>
      <c r="CG6" s="21">
        <f t="shared" si="9"/>
        <v>348.75</v>
      </c>
      <c r="CH6" s="21">
        <f t="shared" si="9"/>
        <v>367.7</v>
      </c>
      <c r="CI6" s="21">
        <f t="shared" si="9"/>
        <v>329.91</v>
      </c>
      <c r="CJ6" s="21">
        <f t="shared" si="9"/>
        <v>346.96</v>
      </c>
      <c r="CK6" s="21">
        <f t="shared" si="9"/>
        <v>345.6</v>
      </c>
      <c r="CL6" s="20" t="str">
        <f>IF(CL7="","",IF(CL7="-","【-】","【"&amp;SUBSTITUTE(TEXT(CL7,"#,##0.00"),"-","△")&amp;"】"))</f>
        <v>【392.85】</v>
      </c>
      <c r="CM6" s="21">
        <f>IF(CM7="",NA(),CM7)</f>
        <v>25.53</v>
      </c>
      <c r="CN6" s="21">
        <f t="shared" ref="CN6:CV6" si="10">IF(CN7="",NA(),CN7)</f>
        <v>33.6</v>
      </c>
      <c r="CO6" s="21">
        <f t="shared" si="10"/>
        <v>40.74</v>
      </c>
      <c r="CP6" s="21">
        <f t="shared" si="10"/>
        <v>45.37</v>
      </c>
      <c r="CQ6" s="21">
        <f t="shared" si="10"/>
        <v>45.77</v>
      </c>
      <c r="CR6" s="21">
        <f t="shared" si="10"/>
        <v>29.8</v>
      </c>
      <c r="CS6" s="21">
        <f t="shared" si="10"/>
        <v>29.43</v>
      </c>
      <c r="CT6" s="21">
        <f t="shared" si="10"/>
        <v>26.7</v>
      </c>
      <c r="CU6" s="21">
        <f t="shared" si="10"/>
        <v>29.12</v>
      </c>
      <c r="CV6" s="21">
        <f t="shared" si="10"/>
        <v>29.1</v>
      </c>
      <c r="CW6" s="20" t="str">
        <f>IF(CW7="","",IF(CW7="-","【-】","【"&amp;SUBSTITUTE(TEXT(CW7,"#,##0.00"),"-","△")&amp;"】"))</f>
        <v>【32.23】</v>
      </c>
      <c r="CX6" s="21">
        <f>IF(CX7="",NA(),CX7)</f>
        <v>48.72</v>
      </c>
      <c r="CY6" s="21">
        <f t="shared" ref="CY6:DG6" si="11">IF(CY7="",NA(),CY7)</f>
        <v>62.34</v>
      </c>
      <c r="CZ6" s="21">
        <f t="shared" si="11"/>
        <v>68.709999999999994</v>
      </c>
      <c r="DA6" s="21">
        <f t="shared" si="11"/>
        <v>71.95</v>
      </c>
      <c r="DB6" s="21">
        <f t="shared" si="11"/>
        <v>73.069999999999993</v>
      </c>
      <c r="DC6" s="21">
        <f t="shared" si="11"/>
        <v>66.95</v>
      </c>
      <c r="DD6" s="21">
        <f t="shared" si="11"/>
        <v>66.33</v>
      </c>
      <c r="DE6" s="21">
        <f t="shared" si="11"/>
        <v>66.459999999999994</v>
      </c>
      <c r="DF6" s="21">
        <f t="shared" si="11"/>
        <v>64.42</v>
      </c>
      <c r="DG6" s="21">
        <f t="shared" si="11"/>
        <v>63.84</v>
      </c>
      <c r="DH6" s="20" t="str">
        <f>IF(DH7="","",IF(DH7="-","【-】","【"&amp;SUBSTITUTE(TEXT(DH7,"#,##0.00"),"-","△")&amp;"】"))</f>
        <v>【80.63】</v>
      </c>
      <c r="DI6" s="21">
        <f>IF(DI7="",NA(),DI7)</f>
        <v>4.38</v>
      </c>
      <c r="DJ6" s="21">
        <f t="shared" ref="DJ6:DR6" si="12">IF(DJ7="",NA(),DJ7)</f>
        <v>6.55</v>
      </c>
      <c r="DK6" s="21">
        <f t="shared" si="12"/>
        <v>8.23</v>
      </c>
      <c r="DL6" s="21">
        <f t="shared" si="12"/>
        <v>10.62</v>
      </c>
      <c r="DM6" s="21">
        <f t="shared" si="12"/>
        <v>12.99</v>
      </c>
      <c r="DN6" s="21">
        <f t="shared" si="12"/>
        <v>11.16</v>
      </c>
      <c r="DO6" s="21">
        <f t="shared" si="12"/>
        <v>9.15</v>
      </c>
      <c r="DP6" s="21">
        <f t="shared" si="12"/>
        <v>11.59</v>
      </c>
      <c r="DQ6" s="21">
        <f t="shared" si="12"/>
        <v>10.65</v>
      </c>
      <c r="DR6" s="21">
        <f t="shared" si="12"/>
        <v>13.39</v>
      </c>
      <c r="DS6" s="20" t="str">
        <f>IF(DS7="","",IF(DS7="-","【-】","【"&amp;SUBSTITUTE(TEXT(DS7,"#,##0.00"),"-","△")&amp;"】"))</f>
        <v>【26.28】</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0">
        <f t="shared" si="14"/>
        <v>0</v>
      </c>
      <c r="EK6" s="21">
        <f t="shared" si="14"/>
        <v>0.26</v>
      </c>
      <c r="EL6" s="21">
        <f t="shared" si="14"/>
        <v>0.04</v>
      </c>
      <c r="EM6" s="20">
        <f t="shared" si="14"/>
        <v>0</v>
      </c>
      <c r="EN6" s="20">
        <f t="shared" si="14"/>
        <v>0</v>
      </c>
      <c r="EO6" s="20" t="str">
        <f>IF(EO7="","",IF(EO7="-","【-】","【"&amp;SUBSTITUTE(TEXT(EO7,"#,##0.00"),"-","△")&amp;"】"))</f>
        <v>【0.01】</v>
      </c>
    </row>
    <row r="7" spans="1:148" s="22" customFormat="1" x14ac:dyDescent="0.15">
      <c r="A7" s="14"/>
      <c r="B7" s="23">
        <v>2021</v>
      </c>
      <c r="C7" s="23">
        <v>422045</v>
      </c>
      <c r="D7" s="23">
        <v>46</v>
      </c>
      <c r="E7" s="23">
        <v>17</v>
      </c>
      <c r="F7" s="23">
        <v>6</v>
      </c>
      <c r="G7" s="23">
        <v>0</v>
      </c>
      <c r="H7" s="23" t="s">
        <v>96</v>
      </c>
      <c r="I7" s="23" t="s">
        <v>97</v>
      </c>
      <c r="J7" s="23" t="s">
        <v>98</v>
      </c>
      <c r="K7" s="23" t="s">
        <v>99</v>
      </c>
      <c r="L7" s="23" t="s">
        <v>100</v>
      </c>
      <c r="M7" s="23" t="s">
        <v>101</v>
      </c>
      <c r="N7" s="24" t="s">
        <v>102</v>
      </c>
      <c r="O7" s="24">
        <v>49.68</v>
      </c>
      <c r="P7" s="24">
        <v>0.83</v>
      </c>
      <c r="Q7" s="24">
        <v>96.28</v>
      </c>
      <c r="R7" s="24">
        <v>3320</v>
      </c>
      <c r="S7" s="24">
        <v>135349</v>
      </c>
      <c r="T7" s="24">
        <v>341.79</v>
      </c>
      <c r="U7" s="24">
        <v>396</v>
      </c>
      <c r="V7" s="24">
        <v>1114</v>
      </c>
      <c r="W7" s="24">
        <v>0.49</v>
      </c>
      <c r="X7" s="24">
        <v>2273.4699999999998</v>
      </c>
      <c r="Y7" s="24">
        <v>70.78</v>
      </c>
      <c r="Z7" s="24">
        <v>91.76</v>
      </c>
      <c r="AA7" s="24">
        <v>99.07</v>
      </c>
      <c r="AB7" s="24">
        <v>91.96</v>
      </c>
      <c r="AC7" s="24">
        <v>95.79</v>
      </c>
      <c r="AD7" s="24">
        <v>96.14</v>
      </c>
      <c r="AE7" s="24">
        <v>97.53</v>
      </c>
      <c r="AF7" s="24">
        <v>99.89</v>
      </c>
      <c r="AG7" s="24">
        <v>98.48</v>
      </c>
      <c r="AH7" s="24">
        <v>94.93</v>
      </c>
      <c r="AI7" s="24">
        <v>98.64</v>
      </c>
      <c r="AJ7" s="24">
        <v>221.51</v>
      </c>
      <c r="AK7" s="24">
        <v>197.25</v>
      </c>
      <c r="AL7" s="24">
        <v>168.43</v>
      </c>
      <c r="AM7" s="24">
        <v>174.96</v>
      </c>
      <c r="AN7" s="24">
        <v>186.76</v>
      </c>
      <c r="AO7" s="24">
        <v>89.78</v>
      </c>
      <c r="AP7" s="24">
        <v>94.75</v>
      </c>
      <c r="AQ7" s="24">
        <v>89.95</v>
      </c>
      <c r="AR7" s="24">
        <v>121.31</v>
      </c>
      <c r="AS7" s="24">
        <v>141.65</v>
      </c>
      <c r="AT7" s="24">
        <v>102.08</v>
      </c>
      <c r="AU7" s="24">
        <v>213.33</v>
      </c>
      <c r="AV7" s="24">
        <v>531.39</v>
      </c>
      <c r="AW7" s="24">
        <v>181.21</v>
      </c>
      <c r="AX7" s="24">
        <v>204.26</v>
      </c>
      <c r="AY7" s="24">
        <v>174.69</v>
      </c>
      <c r="AZ7" s="24">
        <v>213.39</v>
      </c>
      <c r="BA7" s="24">
        <v>178.05</v>
      </c>
      <c r="BB7" s="24">
        <v>138.87</v>
      </c>
      <c r="BC7" s="24">
        <v>258.14999999999998</v>
      </c>
      <c r="BD7" s="24">
        <v>255.33</v>
      </c>
      <c r="BE7" s="24">
        <v>61.46</v>
      </c>
      <c r="BF7" s="24">
        <v>5495.81</v>
      </c>
      <c r="BG7" s="24">
        <v>4343.4799999999996</v>
      </c>
      <c r="BH7" s="24">
        <v>3952.08</v>
      </c>
      <c r="BI7" s="24">
        <v>3549.8</v>
      </c>
      <c r="BJ7" s="24">
        <v>3484.78</v>
      </c>
      <c r="BK7" s="24">
        <v>1491.92</v>
      </c>
      <c r="BL7" s="24">
        <v>1756.26</v>
      </c>
      <c r="BM7" s="24">
        <v>1864.29</v>
      </c>
      <c r="BN7" s="24">
        <v>1867.86</v>
      </c>
      <c r="BO7" s="24">
        <v>1786.64</v>
      </c>
      <c r="BP7" s="24">
        <v>974.72</v>
      </c>
      <c r="BQ7" s="24">
        <v>45.24</v>
      </c>
      <c r="BR7" s="24">
        <v>56.15</v>
      </c>
      <c r="BS7" s="24">
        <v>93.75</v>
      </c>
      <c r="BT7" s="24">
        <v>82.03</v>
      </c>
      <c r="BU7" s="24">
        <v>89.6</v>
      </c>
      <c r="BV7" s="24">
        <v>46.77</v>
      </c>
      <c r="BW7" s="24">
        <v>45.78</v>
      </c>
      <c r="BX7" s="24">
        <v>51.32</v>
      </c>
      <c r="BY7" s="24">
        <v>46.93</v>
      </c>
      <c r="BZ7" s="24">
        <v>46.93</v>
      </c>
      <c r="CA7" s="24">
        <v>44.22</v>
      </c>
      <c r="CB7" s="24">
        <v>441.61</v>
      </c>
      <c r="CC7" s="24">
        <v>336.22</v>
      </c>
      <c r="CD7" s="24">
        <v>196.17</v>
      </c>
      <c r="CE7" s="24">
        <v>221.38</v>
      </c>
      <c r="CF7" s="24">
        <v>202.36</v>
      </c>
      <c r="CG7" s="24">
        <v>348.75</v>
      </c>
      <c r="CH7" s="24">
        <v>367.7</v>
      </c>
      <c r="CI7" s="24">
        <v>329.91</v>
      </c>
      <c r="CJ7" s="24">
        <v>346.96</v>
      </c>
      <c r="CK7" s="24">
        <v>345.6</v>
      </c>
      <c r="CL7" s="24">
        <v>392.85</v>
      </c>
      <c r="CM7" s="24">
        <v>25.53</v>
      </c>
      <c r="CN7" s="24">
        <v>33.6</v>
      </c>
      <c r="CO7" s="24">
        <v>40.74</v>
      </c>
      <c r="CP7" s="24">
        <v>45.37</v>
      </c>
      <c r="CQ7" s="24">
        <v>45.77</v>
      </c>
      <c r="CR7" s="24">
        <v>29.8</v>
      </c>
      <c r="CS7" s="24">
        <v>29.43</v>
      </c>
      <c r="CT7" s="24">
        <v>26.7</v>
      </c>
      <c r="CU7" s="24">
        <v>29.12</v>
      </c>
      <c r="CV7" s="24">
        <v>29.1</v>
      </c>
      <c r="CW7" s="24">
        <v>32.229999999999997</v>
      </c>
      <c r="CX7" s="24">
        <v>48.72</v>
      </c>
      <c r="CY7" s="24">
        <v>62.34</v>
      </c>
      <c r="CZ7" s="24">
        <v>68.709999999999994</v>
      </c>
      <c r="DA7" s="24">
        <v>71.95</v>
      </c>
      <c r="DB7" s="24">
        <v>73.069999999999993</v>
      </c>
      <c r="DC7" s="24">
        <v>66.95</v>
      </c>
      <c r="DD7" s="24">
        <v>66.33</v>
      </c>
      <c r="DE7" s="24">
        <v>66.459999999999994</v>
      </c>
      <c r="DF7" s="24">
        <v>64.42</v>
      </c>
      <c r="DG7" s="24">
        <v>63.84</v>
      </c>
      <c r="DH7" s="24">
        <v>80.63</v>
      </c>
      <c r="DI7" s="24">
        <v>4.38</v>
      </c>
      <c r="DJ7" s="24">
        <v>6.55</v>
      </c>
      <c r="DK7" s="24">
        <v>8.23</v>
      </c>
      <c r="DL7" s="24">
        <v>10.62</v>
      </c>
      <c r="DM7" s="24">
        <v>12.99</v>
      </c>
      <c r="DN7" s="24">
        <v>11.16</v>
      </c>
      <c r="DO7" s="24">
        <v>9.15</v>
      </c>
      <c r="DP7" s="24">
        <v>11.59</v>
      </c>
      <c r="DQ7" s="24">
        <v>10.65</v>
      </c>
      <c r="DR7" s="24">
        <v>13.39</v>
      </c>
      <c r="DS7" s="24">
        <v>26.28</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v>
      </c>
      <c r="EK7" s="24">
        <v>0.26</v>
      </c>
      <c r="EL7" s="24">
        <v>0.04</v>
      </c>
      <c r="EM7" s="24">
        <v>0</v>
      </c>
      <c r="EN7" s="24">
        <v>0</v>
      </c>
      <c r="EO7" s="24">
        <v>0.01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鳥巣　昌樹</cp:lastModifiedBy>
  <dcterms:created xsi:type="dcterms:W3CDTF">2022-12-01T01:39:05Z</dcterms:created>
  <dcterms:modified xsi:type="dcterms:W3CDTF">2023-01-16T01:01:46Z</dcterms:modified>
  <cp:category/>
</cp:coreProperties>
</file>