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4 下水業務田﨑\☆調査　照会☆\R4年度調査\20230111125552_Fw： 【1／27（金）〆】公営企業に係る経営比較分析表（令和３年度決算）の分析等について（1／2通目）\回答\"/>
    </mc:Choice>
  </mc:AlternateContent>
  <workbookProtection workbookAlgorithmName="SHA-512" workbookHashValue="pF/c/zIbxzYI7zoGn67ytzwotVXzEdAdiLwwnLLXJSgTh3ODk9Ht/x52UysQZW3T2gsz+ww2nQ97r3A04yly1Q==" workbookSaltValue="RBKTC4zcjjC3n48xcogxx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<sst xmlns="http://schemas.openxmlformats.org/spreadsheetml/2006/main" count="236" uniqueCount="122">
  <si>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</si>
  <si>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</si>
  <si>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</si>
  <si>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</si>
  <si>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</si>
  <si>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</si>
  <si>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</si>
  <si>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</si>
  <si>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</si>
  <si>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</si>
  <si>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</si>
  <si>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</si>
  <si>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</si>
  <si>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</si>
  <si>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</si>
  <si>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</si>
  <si>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</si>
  <si>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</si>
  <si>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</si>
  <si>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</si>
  <si>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</si>
  <si>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</si>
  <si>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</si>
  <si>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</si>
  <si>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</si>
  <si>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</si>
  <si>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</si>
  <si>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</si>
  <si>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</si>
  <si>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</si>
  <si>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</si>
  <si>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</si>
  <si>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</si>
  <si>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</si>
  <si>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</si>
  <si>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</si>
  <si>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</si>
  <si>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</si>
  <si>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</si>
  <si>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</si>
  <si>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</si>
  <si>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</si>
  <si>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</si>
  <si>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</si>
  <si>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</si>
  <si>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</si>
  <si>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</si>
  <si>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</si>
  <si>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</si>
  <si>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</si>
  <si>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</si>
  <si>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</si>
  <si>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</si>
  <si>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</si>
  <si>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</si>
  <si>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</si>
  <si>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</si>
  <si>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</si>
  <si>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</si>
  <si>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</si>
  <si>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</si>
  <si>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</si>
  <si>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</si>
  <si>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</si>
  <si>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</si>
  <si>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</si>
  <si>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</si>
  <si>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</si>
  <si>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</si>
  <si>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</si>
  <si>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</si>
  <si>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</si>
  <si>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</si>
  <si>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</si>
  <si>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</si>
  <si>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</si>
  <si>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</si>
  <si>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</si>
  <si>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</si>
  <si>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</si>
  <si>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</si>
  <si>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</si>
  <si>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</si>
  <si>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</si>
  <si>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</si>
  <si>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</si>
  <si>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</si>
  <si>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</si>
  <si>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</si>
  <si>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</si>
  <si>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</si>
  <si>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</si>
  <si>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</si>
  <si>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</si>
  <si>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</si>
  <si>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</si>
  <si>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</si>
  <si>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</si>
  <si>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</si>
  <si>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</si>
  <si>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</si>
  <si>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</si>
  <si>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</si>
  <si>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</si>
  <si>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</si>
  <si>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</si>
  <si>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</si>
  <si>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</si>
  <si>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</si>
  <si>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</si>
  <si>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</si>
  <si>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</si>
  <si>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</si>
  <si>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</si>
  <si>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</si>
  <si>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</si>
  <si>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</si>
  <si>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</si>
  <si>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</si>
  <si>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人口減少、高齢化が進み、使用料収入が減少することが予想されるが、更なる水洗化率の向上と維持管理費の節減に努めることが重要である。
　漁場の環境保全と漁業集落の生活環境を改善するための事業であるため、事業継続が必要であり、今後は、施設の機能診断結果と今後の人口の推移を踏まえ、将来の維持管理コストの縮減を図る必要がある。</t>
    <rPh sb="1" eb="3">
      <t>ジンコウ</t>
    </rPh>
    <rPh sb="3" eb="5">
      <t>ゲンショウ</t>
    </rPh>
    <rPh sb="6" eb="9">
      <t>コウレイカ</t>
    </rPh>
    <rPh sb="10" eb="11">
      <t>スス</t>
    </rPh>
    <rPh sb="13" eb="16">
      <t>シヨウリョウ</t>
    </rPh>
    <rPh sb="16" eb="18">
      <t>シュウニュウ</t>
    </rPh>
    <rPh sb="19" eb="21">
      <t>ゲンショウ</t>
    </rPh>
    <rPh sb="26" eb="28">
      <t>ヨソウ</t>
    </rPh>
    <rPh sb="33" eb="34">
      <t>サラ</t>
    </rPh>
    <rPh sb="36" eb="38">
      <t>スイセン</t>
    </rPh>
    <rPh sb="67" eb="69">
      <t>ギョジョウ</t>
    </rPh>
    <rPh sb="70" eb="74">
      <t>カンキョウホゼン</t>
    </rPh>
    <rPh sb="75" eb="79">
      <t>ギョギョウシュウラク</t>
    </rPh>
    <rPh sb="80" eb="84">
      <t>セイカツカンキョウ</t>
    </rPh>
    <rPh sb="85" eb="87">
      <t>カイゼン</t>
    </rPh>
    <rPh sb="92" eb="94">
      <t>ジギョウ</t>
    </rPh>
    <rPh sb="100" eb="102">
      <t>ジギョウ</t>
    </rPh>
    <rPh sb="102" eb="104">
      <t>ケイゾク</t>
    </rPh>
    <rPh sb="105" eb="107">
      <t>ヒツヨウ</t>
    </rPh>
    <rPh sb="111" eb="113">
      <t>コンゴ</t>
    </rPh>
    <rPh sb="138" eb="140">
      <t>ショウライ</t>
    </rPh>
    <rPh sb="141" eb="145">
      <t>イジカンリ</t>
    </rPh>
    <rPh sb="149" eb="151">
      <t>シュクゲン</t>
    </rPh>
    <rPh sb="152" eb="153">
      <t>ハカ</t>
    </rPh>
    <phoneticPr fontId="4"/>
  </si>
  <si>
    <t>　管渠については現時点で大規模な改修等の必要は生じていない。機械設備等については、令和元年度に施設の機能診断を行い、その診断結果に基づき、令和２年度より機器の更新を行っており、令和３年度も引き続き実施した。今後も計画的に実施していくこととしている。</t>
    <rPh sb="82" eb="83">
      <t>オコナ</t>
    </rPh>
    <rPh sb="88" eb="90">
      <t>レイワ</t>
    </rPh>
    <rPh sb="91" eb="93">
      <t>ネンド</t>
    </rPh>
    <rPh sb="94" eb="95">
      <t>ヒ</t>
    </rPh>
    <rPh sb="96" eb="97">
      <t>ツヅ</t>
    </rPh>
    <rPh sb="98" eb="100">
      <t>ジッシ</t>
    </rPh>
    <rPh sb="103" eb="105">
      <t>コンゴ</t>
    </rPh>
    <rPh sb="106" eb="109">
      <t>ケイカクテキ</t>
    </rPh>
    <rPh sb="110" eb="112">
      <t>ジッシ</t>
    </rPh>
    <phoneticPr fontId="4"/>
  </si>
  <si>
    <t xml:space="preserve">　本市の集落排水事業については小規模事業であるため、使用料収入のみでの経営は困難な状況にあり、一般会計からの繰出金に依存している。　
　⑤経費回収率、⑥汚水処理原価については、機器の更新にかかる予算区分を見直し、経費回収率の増、汚水処理原価が減となった。
　⑦施設利用率については、類似団体と比較しても低い状況であり、人口減少によるものと考えられる。
　⑧水洗化率については、年々増加し、類似団体と比較してもほぼ同じである。
　今後については、更なる接続の向上を図る必要がある。
</t>
    <rPh sb="88" eb="90">
      <t>キキ</t>
    </rPh>
    <rPh sb="91" eb="93">
      <t>コウシン</t>
    </rPh>
    <rPh sb="97" eb="101">
      <t>ヨサンクブン</t>
    </rPh>
    <rPh sb="102" eb="104">
      <t>ミナオ</t>
    </rPh>
    <rPh sb="112" eb="113">
      <t>ゾウ</t>
    </rPh>
    <rPh sb="121" eb="122">
      <t>ゲン</t>
    </rPh>
    <rPh sb="141" eb="145">
      <t>ルイジダンタイ</t>
    </rPh>
    <rPh sb="146" eb="148">
      <t>ヒカク</t>
    </rPh>
    <rPh sb="159" eb="163">
      <t>ジンコウゲンショウ</t>
    </rPh>
    <rPh sb="169" eb="170">
      <t>カンガ</t>
    </rPh>
    <rPh sb="178" eb="182">
      <t>スイセンカリツ</t>
    </rPh>
    <rPh sb="188" eb="190">
      <t>ネンネン</t>
    </rPh>
    <rPh sb="190" eb="192">
      <t>ゾウカ</t>
    </rPh>
    <rPh sb="194" eb="198">
      <t>ルイジダンタイ</t>
    </rPh>
    <rPh sb="199" eb="201">
      <t>ヒカク</t>
    </rPh>
    <rPh sb="206" eb="207">
      <t>オナ</t>
    </rPh>
    <rPh sb="214" eb="216">
      <t>コンゴ</t>
    </rPh>
    <rPh sb="222" eb="223">
      <t>サラ</t>
    </rPh>
    <rPh sb="225" eb="227">
      <t>セツゾク</t>
    </rPh>
    <rPh sb="228" eb="230">
      <t>コウジョウ</t>
    </rPh>
    <rPh sb="231" eb="232">
      <t>ハカ</t>
    </rPh>
    <rPh sb="233" eb="2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</si>
</sst>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3A-4DD3-8F83-2BFC55175C4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1C3A-4DD3-8F83-2BFC55175C4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18.43</c:v>
                </c:pt>
                <c:pt idx="1">
                  <c:v>18.32</c:v>
                </c:pt>
                <c:pt idx="2">
                  <c:v>17.079999999999998</c:v>
                </c:pt>
                <c:pt idx="3">
                  <c:v>16.77</c:v>
                </c:pt>
                <c:pt idx="4">
                  <c:v>17.079999999999998</c:v>
                </c:pt>
              </c:numCache>
            </c:numRef>
          </c:val>
          <c:extLst>
            <c:ext xmlns:c16="http://schemas.microsoft.com/office/drawing/2014/chart" uri="{C3380CC4-5D6E-409C-BE32-E72D297353CC}">
              <c16:uniqueId val="{00000000-2282-48C5-AD78-46211D9202F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2282-48C5-AD78-46211D9202F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67.900000000000006</c:v>
                </c:pt>
                <c:pt idx="1">
                  <c:v>70.38</c:v>
                </c:pt>
                <c:pt idx="2">
                  <c:v>70.569999999999993</c:v>
                </c:pt>
                <c:pt idx="3">
                  <c:v>75.12</c:v>
                </c:pt>
                <c:pt idx="4">
                  <c:v>78.48</c:v>
                </c:pt>
              </c:numCache>
            </c:numRef>
          </c:val>
          <c:extLst>
            <c:ext xmlns:c16="http://schemas.microsoft.com/office/drawing/2014/chart" uri="{C3380CC4-5D6E-409C-BE32-E72D297353CC}">
              <c16:uniqueId val="{00000000-11F5-4F20-A769-6EC34E54CA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11F5-4F20-A769-6EC34E54CA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95.09</c:v>
                </c:pt>
                <c:pt idx="1">
                  <c:v>95.16</c:v>
                </c:pt>
                <c:pt idx="2">
                  <c:v>93.88</c:v>
                </c:pt>
                <c:pt idx="3">
                  <c:v>96.3</c:v>
                </c:pt>
                <c:pt idx="4">
                  <c:v>92.16</c:v>
                </c:pt>
              </c:numCache>
            </c:numRef>
          </c:val>
          <c:extLst>
            <c:ext xmlns:c16="http://schemas.microsoft.com/office/drawing/2014/chart" uri="{C3380CC4-5D6E-409C-BE32-E72D297353CC}">
              <c16:uniqueId val="{00000000-06D8-4FE4-AD88-E68A9C7D17C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D8-4FE4-AD88-E68A9C7D17C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14-4DC6-A1E0-6390A90F2C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14-4DC6-A1E0-6390A90F2C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61-4B2C-A739-4B95E7CA682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61-4B2C-A739-4B95E7CA682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16-4A9E-AF80-CC6B390D905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16-4A9E-AF80-CC6B390D905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6A-4FFA-B2C2-65AFF5A807F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6A-4FFA-B2C2-65AFF5A807F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4C-4381-AC34-CF1EA9F3681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C14C-4381-AC34-CF1EA9F3681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42.03</c:v>
                </c:pt>
                <c:pt idx="1">
                  <c:v>45.18</c:v>
                </c:pt>
                <c:pt idx="2">
                  <c:v>24.71</c:v>
                </c:pt>
                <c:pt idx="3">
                  <c:v>28.74</c:v>
                </c:pt>
                <c:pt idx="4">
                  <c:v>51.01</c:v>
                </c:pt>
              </c:numCache>
            </c:numRef>
          </c:val>
          <c:extLst>
            <c:ext xmlns:c16="http://schemas.microsoft.com/office/drawing/2014/chart" uri="{C3380CC4-5D6E-409C-BE32-E72D297353CC}">
              <c16:uniqueId val="{00000000-73F2-4A07-87CC-AD3BC197B0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73F2-4A07-87CC-AD3BC197B0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478.57</c:v>
                </c:pt>
                <c:pt idx="1">
                  <c:v>444.98</c:v>
                </c:pt>
                <c:pt idx="2">
                  <c:v>826.01</c:v>
                </c:pt>
                <c:pt idx="3">
                  <c:v>716.53</c:v>
                </c:pt>
                <c:pt idx="4">
                  <c:v>406.82</c:v>
                </c:pt>
              </c:numCache>
            </c:numRef>
          </c:val>
          <c:extLst>
            <c:ext xmlns:c16="http://schemas.microsoft.com/office/drawing/2014/chart" uri="{C3380CC4-5D6E-409C-BE32-E72D297353CC}">
              <c16:uniqueId val="{00000000-A8B0-48B3-84BA-255FC0C72E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A8B0-48B3-84BA-255FC0C72E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6"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松浦市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21700</v>
      </c>
      <c r="AM8" s="37"/>
      <c r="AN8" s="37"/>
      <c r="AO8" s="37"/>
      <c r="AP8" s="37"/>
      <c r="AQ8" s="37"/>
      <c r="AR8" s="37"/>
      <c r="AS8" s="37"/>
      <c r="AT8" s="38">
        <f>データ!T6</f>
        <v>130.55000000000001</v>
      </c>
      <c r="AU8" s="38"/>
      <c r="AV8" s="38"/>
      <c r="AW8" s="38"/>
      <c r="AX8" s="38"/>
      <c r="AY8" s="38"/>
      <c r="AZ8" s="38"/>
      <c r="BA8" s="38"/>
      <c r="BB8" s="38">
        <f>データ!U6</f>
        <v>166.22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5.63</v>
      </c>
      <c r="Q10" s="38"/>
      <c r="R10" s="38"/>
      <c r="S10" s="38"/>
      <c r="T10" s="38"/>
      <c r="U10" s="38"/>
      <c r="V10" s="38"/>
      <c r="W10" s="38">
        <f>データ!Q6</f>
        <v>104.94</v>
      </c>
      <c r="X10" s="38"/>
      <c r="Y10" s="38"/>
      <c r="Z10" s="38"/>
      <c r="AA10" s="38"/>
      <c r="AB10" s="38"/>
      <c r="AC10" s="38"/>
      <c r="AD10" s="37">
        <f>データ!R6</f>
        <v>4150</v>
      </c>
      <c r="AE10" s="37"/>
      <c r="AF10" s="37"/>
      <c r="AG10" s="37"/>
      <c r="AH10" s="37"/>
      <c r="AI10" s="37"/>
      <c r="AJ10" s="37"/>
      <c r="AK10" s="2"/>
      <c r="AL10" s="37">
        <f>データ!V6</f>
        <v>1213</v>
      </c>
      <c r="AM10" s="37"/>
      <c r="AN10" s="37"/>
      <c r="AO10" s="37"/>
      <c r="AP10" s="37"/>
      <c r="AQ10" s="37"/>
      <c r="AR10" s="37"/>
      <c r="AS10" s="37"/>
      <c r="AT10" s="38">
        <f>データ!W6</f>
        <v>0.85</v>
      </c>
      <c r="AU10" s="38"/>
      <c r="AV10" s="38"/>
      <c r="AW10" s="38"/>
      <c r="AX10" s="38"/>
      <c r="AY10" s="38"/>
      <c r="AZ10" s="38"/>
      <c r="BA10" s="38"/>
      <c r="BB10" s="38">
        <f>データ!X6</f>
        <v>1427.06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121</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120</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【974.72】</v>
      </c>
      <c r="I86" s="12" t="str">
        <f>データ!CA6</f>
        <v>【44.22】</v>
      </c>
      <c r="J86" s="12" t="str">
        <f>データ!CL6</f>
        <v>【392.85】</v>
      </c>
      <c r="K86" s="12" t="str">
        <f>データ!CW6</f>
        <v>【32.23】</v>
      </c>
      <c r="L86" s="12" t="str">
        <f>データ!DH6</f>
        <v>【80.63】</v>
      </c>
      <c r="M86" s="12" t="s">
        <v>45</v>
      </c>
      <c r="N86" s="12" t="s">
        <v>43</v>
      </c>
      <c r="O86" s="12" t="str">
        <f>データ!EO6</f>
        <v>【0.01】</v>
      </c>
    </row>
  </sheetData>
  <sheetProtection algorithmName="SHA-512" hashValue="lrxDQLhCtP9b7/9qR++8Z0864scM8F2LYoOSYdiKSgPWbDkDiAd97msKKdWWpREcPDihH5MBgMkop3FAc6QCJA==" saltValue="cVYx6b3YgQccdu81HP5Qd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422088</v>
      </c>
      <c r="D6" s="19">
        <f t="shared" si="3"/>
        <v>47</v>
      </c>
      <c r="E6" s="19">
        <f t="shared" si="3"/>
        <v>17</v>
      </c>
      <c r="F6" s="19">
        <f t="shared" si="3"/>
        <v>6</v>
      </c>
      <c r="G6" s="19">
        <f t="shared" si="3"/>
        <v>0</v>
      </c>
      <c r="H6" s="19" t="str">
        <f t="shared" si="3"/>
        <v>長崎県　松浦市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5.63</v>
      </c>
      <c r="Q6" s="20">
        <f t="shared" si="3"/>
        <v>104.94</v>
      </c>
      <c r="R6" s="20">
        <f t="shared" si="3"/>
        <v>4150</v>
      </c>
      <c r="S6" s="20">
        <f t="shared" si="3"/>
        <v>21700</v>
      </c>
      <c r="T6" s="20">
        <f t="shared" si="3"/>
        <v>130.55000000000001</v>
      </c>
      <c r="U6" s="20">
        <f t="shared" si="3"/>
        <v>166.22</v>
      </c>
      <c r="V6" s="20">
        <f t="shared" si="3"/>
        <v>1213</v>
      </c>
      <c r="W6" s="20">
        <f t="shared" si="3"/>
        <v>0.85</v>
      </c>
      <c r="X6" s="20">
        <f t="shared" si="3"/>
        <v>1427.06</v>
      </c>
      <c r="Y6" s="21">
        <f>IF(Y7="",NA(),Y7)</f>
        <v>95.09</v>
      </c>
      <c r="Z6" s="21">
        <f t="shared" ref="Z6:AH6" si="4">IF(Z7="",NA(),Z7)</f>
        <v>95.16</v>
      </c>
      <c r="AA6" s="21">
        <f t="shared" si="4"/>
        <v>93.88</v>
      </c>
      <c r="AB6" s="21">
        <f t="shared" si="4"/>
        <v>96.3</v>
      </c>
      <c r="AC6" s="21">
        <f t="shared" si="4"/>
        <v>92.16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42.03</v>
      </c>
      <c r="BR6" s="21">
        <f t="shared" ref="BR6:BZ6" si="8">IF(BR7="",NA(),BR7)</f>
        <v>45.18</v>
      </c>
      <c r="BS6" s="21">
        <f t="shared" si="8"/>
        <v>24.71</v>
      </c>
      <c r="BT6" s="21">
        <f t="shared" si="8"/>
        <v>28.74</v>
      </c>
      <c r="BU6" s="21">
        <f t="shared" si="8"/>
        <v>51.01</v>
      </c>
      <c r="BV6" s="21">
        <f t="shared" si="8"/>
        <v>45.81</v>
      </c>
      <c r="BW6" s="21">
        <f t="shared" si="8"/>
        <v>43.43</v>
      </c>
      <c r="BX6" s="21">
        <f t="shared" si="8"/>
        <v>41.41</v>
      </c>
      <c r="BY6" s="21">
        <f t="shared" si="8"/>
        <v>39.64</v>
      </c>
      <c r="BZ6" s="21">
        <f t="shared" si="8"/>
        <v>40</v>
      </c>
      <c r="CA6" s="20" t="str">
        <f>IF(CA7="","",IF(CA7="-","【-】","【"&amp;SUBSTITUTE(TEXT(CA7,"#,##0.00"),"-","△")&amp;"】"))</f>
        <v>【44.22】</v>
      </c>
      <c r="CB6" s="21">
        <f>IF(CB7="",NA(),CB7)</f>
        <v>478.57</v>
      </c>
      <c r="CC6" s="21">
        <f t="shared" ref="CC6:CK6" si="9">IF(CC7="",NA(),CC7)</f>
        <v>444.98</v>
      </c>
      <c r="CD6" s="21">
        <f t="shared" si="9"/>
        <v>826.01</v>
      </c>
      <c r="CE6" s="21">
        <f t="shared" si="9"/>
        <v>716.53</v>
      </c>
      <c r="CF6" s="21">
        <f t="shared" si="9"/>
        <v>406.82</v>
      </c>
      <c r="CG6" s="21">
        <f t="shared" si="9"/>
        <v>383.92</v>
      </c>
      <c r="CH6" s="21">
        <f t="shared" si="9"/>
        <v>400.44</v>
      </c>
      <c r="CI6" s="21">
        <f t="shared" si="9"/>
        <v>417.56</v>
      </c>
      <c r="CJ6" s="21">
        <f t="shared" si="9"/>
        <v>449.72</v>
      </c>
      <c r="CK6" s="21">
        <f t="shared" si="9"/>
        <v>437.27</v>
      </c>
      <c r="CL6" s="20" t="str">
        <f>IF(CL7="","",IF(CL7="-","【-】","【"&amp;SUBSTITUTE(TEXT(CL7,"#,##0.00"),"-","△")&amp;"】"))</f>
        <v>【392.85】</v>
      </c>
      <c r="CM6" s="21">
        <f>IF(CM7="",NA(),CM7)</f>
        <v>18.43</v>
      </c>
      <c r="CN6" s="21">
        <f t="shared" ref="CN6:CV6" si="10">IF(CN7="",NA(),CN7)</f>
        <v>18.32</v>
      </c>
      <c r="CO6" s="21">
        <f t="shared" si="10"/>
        <v>17.079999999999998</v>
      </c>
      <c r="CP6" s="21">
        <f t="shared" si="10"/>
        <v>16.77</v>
      </c>
      <c r="CQ6" s="21">
        <f t="shared" si="10"/>
        <v>17.079999999999998</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67.900000000000006</v>
      </c>
      <c r="CY6" s="21">
        <f t="shared" ref="CY6:DG6" si="11">IF(CY7="",NA(),CY7)</f>
        <v>70.38</v>
      </c>
      <c r="CZ6" s="21">
        <f t="shared" si="11"/>
        <v>70.569999999999993</v>
      </c>
      <c r="DA6" s="21">
        <f t="shared" si="11"/>
        <v>75.12</v>
      </c>
      <c r="DB6" s="21">
        <f t="shared" si="11"/>
        <v>78.48</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422088</v>
      </c>
      <c r="D7" s="23">
        <v>47</v>
      </c>
      <c r="E7" s="23">
        <v>17</v>
      </c>
      <c r="F7" s="23">
        <v>6</v>
      </c>
      <c r="G7" s="23">
        <v>0</v>
      </c>
      <c r="H7" s="23" t="s">
        <v>99</v>
      </c>
      <c r="I7" s="23" t="s">
        <v>100</v>
      </c>
      <c r="J7" s="23" t="s">
        <v>101</v>
      </c>
      <c r="K7" s="23" t="s">
        <v>102</v>
      </c>
      <c r="L7" s="23" t="s">
        <v>103</v>
      </c>
      <c r="M7" s="23" t="s">
        <v>104</v>
      </c>
      <c r="N7" s="24" t="s">
        <v>105</v>
      </c>
      <c r="O7" s="24" t="s">
        <v>106</v>
      </c>
      <c r="P7" s="24">
        <v>5.63</v>
      </c>
      <c r="Q7" s="24">
        <v>104.94</v>
      </c>
      <c r="R7" s="24">
        <v>4150</v>
      </c>
      <c r="S7" s="24">
        <v>21700</v>
      </c>
      <c r="T7" s="24">
        <v>130.55000000000001</v>
      </c>
      <c r="U7" s="24">
        <v>166.22</v>
      </c>
      <c r="V7" s="24">
        <v>1213</v>
      </c>
      <c r="W7" s="24">
        <v>0.85</v>
      </c>
      <c r="X7" s="24">
        <v>1427.06</v>
      </c>
      <c r="Y7" s="24">
        <v>95.09</v>
      </c>
      <c r="Z7" s="24">
        <v>95.16</v>
      </c>
      <c r="AA7" s="24">
        <v>93.88</v>
      </c>
      <c r="AB7" s="24">
        <v>96.3</v>
      </c>
      <c r="AC7" s="24">
        <v>92.16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1060.8599999999999</v>
      </c>
      <c r="BL7" s="24">
        <v>1006.65</v>
      </c>
      <c r="BM7" s="24">
        <v>998.42</v>
      </c>
      <c r="BN7" s="24">
        <v>1095.52</v>
      </c>
      <c r="BO7" s="24">
        <v>1056.55</v>
      </c>
      <c r="BP7" s="24">
        <v>974.72</v>
      </c>
      <c r="BQ7" s="24">
        <v>42.03</v>
      </c>
      <c r="BR7" s="24">
        <v>45.18</v>
      </c>
      <c r="BS7" s="24">
        <v>24.71</v>
      </c>
      <c r="BT7" s="24">
        <v>28.74</v>
      </c>
      <c r="BU7" s="24">
        <v>51.01</v>
      </c>
      <c r="BV7" s="24">
        <v>45.81</v>
      </c>
      <c r="BW7" s="24">
        <v>43.43</v>
      </c>
      <c r="BX7" s="24">
        <v>41.41</v>
      </c>
      <c r="BY7" s="24">
        <v>39.64</v>
      </c>
      <c r="BZ7" s="24">
        <v>40</v>
      </c>
      <c r="CA7" s="24">
        <v>44.22</v>
      </c>
      <c r="CB7" s="24">
        <v>478.57</v>
      </c>
      <c r="CC7" s="24">
        <v>444.98</v>
      </c>
      <c r="CD7" s="24">
        <v>826.01</v>
      </c>
      <c r="CE7" s="24">
        <v>716.53</v>
      </c>
      <c r="CF7" s="24">
        <v>406.82</v>
      </c>
      <c r="CG7" s="24">
        <v>383.92</v>
      </c>
      <c r="CH7" s="24">
        <v>400.44</v>
      </c>
      <c r="CI7" s="24">
        <v>417.56</v>
      </c>
      <c r="CJ7" s="24">
        <v>449.72</v>
      </c>
      <c r="CK7" s="24">
        <v>437.27</v>
      </c>
      <c r="CL7" s="24">
        <v>392.85</v>
      </c>
      <c r="CM7" s="24">
        <v>18.43</v>
      </c>
      <c r="CN7" s="24">
        <v>18.32</v>
      </c>
      <c r="CO7" s="24">
        <v>17.079999999999998</v>
      </c>
      <c r="CP7" s="24">
        <v>16.77</v>
      </c>
      <c r="CQ7" s="24">
        <v>17.079999999999998</v>
      </c>
      <c r="CR7" s="24">
        <v>33.21</v>
      </c>
      <c r="CS7" s="24">
        <v>32.229999999999997</v>
      </c>
      <c r="CT7" s="24">
        <v>32.479999999999997</v>
      </c>
      <c r="CU7" s="24">
        <v>30.19</v>
      </c>
      <c r="CV7" s="24">
        <v>28.77</v>
      </c>
      <c r="CW7" s="24">
        <v>32.229999999999997</v>
      </c>
      <c r="CX7" s="24">
        <v>67.900000000000006</v>
      </c>
      <c r="CY7" s="24">
        <v>70.38</v>
      </c>
      <c r="CZ7" s="24">
        <v>70.569999999999993</v>
      </c>
      <c r="DA7" s="24">
        <v>75.12</v>
      </c>
      <c r="DB7" s="24">
        <v>78.48</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m1190341</cp:lastModifiedBy>
  <dcterms:created xsi:type="dcterms:W3CDTF">2022-12-01T02:03:53Z</dcterms:created>
  <dcterms:modified xsi:type="dcterms:W3CDTF">2023-01-12T03:00:33Z</dcterms:modified>
  <cp:category/>
</cp:coreProperties>
</file>