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行財政管理課\財政班\【各種調査】\【公営企業関係調査】\☆【公営企業に係る「経営比較分析表」の分析等について】\R04\04県提出\西海市\下水道事業\"/>
    </mc:Choice>
  </mc:AlternateContent>
  <workbookProtection workbookAlgorithmName="SHA-512" workbookHashValue="NRJUfV84PmhE8EnJaD72bW9YIMQxmBT1obDFAbgqCc4KWBW1wYYtReMn2uCsxuj7KLi5t9Uc6yD/n6I/c2+2nA==" workbookSaltValue="lzD9CnvQ0hd2S0ImDmscM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W10" i="4"/>
  <c r="BB8" i="4"/>
  <c r="AT8" i="4"/>
  <c r="AD8" i="4"/>
  <c r="W8" i="4"/>
  <c r="P8" i="4"/>
  <c r="I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<sst xmlns="http://schemas.openxmlformats.org/spreadsheetml/2006/main" count="297" uniqueCount="118">
  <si>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</si>
  <si>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</si>
  <si>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</si>
  <si>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</si>
  <si>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</si>
  <si>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</si>
  <si>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</si>
  <si>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</si>
  <si>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</si>
  <si>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</si>
  <si>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</si>
  <si>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</si>
  <si>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</si>
  <si>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</si>
  <si>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</si>
  <si>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</si>
  <si>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</si>
  <si>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</si>
  <si>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</si>
  <si>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</si>
  <si>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</si>
  <si>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</si>
  <si>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</si>
  <si>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</si>
  <si>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</si>
  <si>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</si>
  <si>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</si>
  <si>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</si>
  <si>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</si>
  <si>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</si>
  <si>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</si>
  <si>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</si>
  <si>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</si>
  <si>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</si>
  <si>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</si>
  <si>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</si>
  <si>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</si>
  <si>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</si>
  <si>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</si>
  <si>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</si>
  <si>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</si>
  <si>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</si>
  <si>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</si>
  <si>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</si>
  <si>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</si>
  <si>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</si>
  <si>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</si>
  <si>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</si>
  <si>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</si>
  <si>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</si>
  <si>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</si>
  <si>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</si>
  <si>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</si>
  <si>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</si>
  <si>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</si>
  <si>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</si>
  <si>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</si>
  <si>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</si>
  <si>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</si>
  <si>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</si>
  <si>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</si>
  <si>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</si>
  <si>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</si>
  <si>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</si>
  <si>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</si>
  <si>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</si>
  <si>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</si>
  <si>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</si>
  <si>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</si>
  <si>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</si>
  <si>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</si>
  <si>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</si>
  <si>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</si>
  <si>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</si>
  <si>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</si>
  <si>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</si>
  <si>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</si>
  <si>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</si>
  <si>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</si>
  <si>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</si>
  <si>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</si>
  <si>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</si>
  <si>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</si>
  <si>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</si>
  <si>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</si>
  <si>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</si>
  <si>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</si>
  <si>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</si>
  <si>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</si>
  <si>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</si>
  <si>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</si>
  <si>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</si>
  <si>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</si>
  <si>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</si>
  <si>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</si>
  <si>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</si>
  <si>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</si>
  <si>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</si>
  <si>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</si>
  <si>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</si>
  <si>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</si>
  <si>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</si>
  <si>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</si>
  <si>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</si>
  <si>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</si>
  <si>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</si>
  <si>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</si>
  <si>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</si>
  <si>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</si>
  <si>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</si>
  <si>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</si>
  <si>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</si>
  <si>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</si>
  <si>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</si>
  <si>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</si>
  <si>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本事業は令和8年度概成に向けて計画区域内の管渠整備を進めています。
単年度の収支は黒字になっていますが、一般会計からの多額の繰入金を受けており、経営の健全性・効率性には課題があります。
経営改善に向けた取組みとして、維持管理費の削減や接続率の向上、施設の長寿命化に引き続き取り組むとともに、下水道使用料の改定や、施設の処理能力や耐用年数等を踏まえ、近隣施設との統廃合についても検討する必要があります。</t>
    <phoneticPr fontId="4"/>
  </si>
  <si>
    <t>本事業は令和2年度から法適用し、①有形固定資産減価償却率（6.89％）は類似団体平均値よりも低い。
法定耐用年数を経過した管渠はなく、更新の必要性は低い。供用開始から12年が経過し、機械・電気設備等は故障箇所を修繕するといった事後的な対応を行っています。
今後、各資産の更新時期の到来により多額の更新費用が必要となります。</t>
    <phoneticPr fontId="4"/>
  </si>
  <si>
    <t>①経常収支比率（111.82％）は前年度と同程度で、類似団体平均値よりも高い。単年度の収支は黒字になっています。
②累積欠損金比率（565.82％）は前年度から減少したが、類似団体平均値よりも高い。
③流動比率（73.49％）は前年度から増加したが、類似団体平均値よりも低い。1年以内に支払うべき債務に対して現金が不足しています。
⑤経費回収率（45.87％）は前年度から増加したが、類似団体平均値よりも低い。汚水処理費が下水道使用料で賄われていないのが現状です。
⑥汚水処理原価（347.13円）は前年度から減少したが、類似団体平均値よりも高い。
⑦施設利用率（34.11％）と⑧水洗化率（68.98％）は前年度から増加し、類似団体平均値よりもわずかに高い状態となった。本事業は平成21年3月に供用開始し、現在も管渠整備を進めています。今後の接続率の上昇に伴って施設利用率も上昇することが見込まれます。</t>
    <rPh sb="17" eb="20">
      <t>ゼンネンド</t>
    </rPh>
    <rPh sb="21" eb="24">
      <t>ドウテイド</t>
    </rPh>
    <rPh sb="75" eb="78">
      <t>ゼンネンド</t>
    </rPh>
    <rPh sb="80" eb="82">
      <t>ゲンショウ</t>
    </rPh>
    <rPh sb="114" eb="117">
      <t>ゼンネンド</t>
    </rPh>
    <rPh sb="119" eb="121">
      <t>ゾウカ</t>
    </rPh>
    <rPh sb="135" eb="136">
      <t>ヒク</t>
    </rPh>
    <rPh sb="255" eb="257">
      <t>ゲンショウ</t>
    </rPh>
    <rPh sb="327" eb="328">
      <t>タカ</t>
    </rPh>
    <rPh sb="329" eb="331">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</si>
</sst>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E6-4DA7-AD2B-D78DF71DF6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formatCode="#,##0.00;&quot;△&quot;#,##0.00">
                  <c:v>0</c:v>
                </c:pt>
              </c:numCache>
            </c:numRef>
          </c:val>
          <c:smooth val="0"/>
          <c:extLst>
            <c:ext xmlns:c16="http://schemas.microsoft.com/office/drawing/2014/chart" uri="{C3380CC4-5D6E-409C-BE32-E72D297353CC}">
              <c16:uniqueId val="{00000001-09E6-4DA7-AD2B-D78DF71DF6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26.63</c:v>
                </c:pt>
                <c:pt idx="4">
                  <c:v>34.11</c:v>
                </c:pt>
              </c:numCache>
            </c:numRef>
          </c:val>
          <c:extLst>
            <c:ext xmlns:c16="http://schemas.microsoft.com/office/drawing/2014/chart" uri="{C3380CC4-5D6E-409C-BE32-E72D297353CC}">
              <c16:uniqueId val="{00000000-5AEE-4E96-B72B-7BBBDD81BC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36.71</c:v>
                </c:pt>
                <c:pt idx="4">
                  <c:v>33.799999999999997</c:v>
                </c:pt>
              </c:numCache>
            </c:numRef>
          </c:val>
          <c:smooth val="0"/>
          <c:extLst>
            <c:ext xmlns:c16="http://schemas.microsoft.com/office/drawing/2014/chart" uri="{C3380CC4-5D6E-409C-BE32-E72D297353CC}">
              <c16:uniqueId val="{00000001-5AEE-4E96-B72B-7BBBDD81BC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67.14</c:v>
                </c:pt>
                <c:pt idx="4">
                  <c:v>68.98</c:v>
                </c:pt>
              </c:numCache>
            </c:numRef>
          </c:val>
          <c:extLst>
            <c:ext xmlns:c16="http://schemas.microsoft.com/office/drawing/2014/chart" uri="{C3380CC4-5D6E-409C-BE32-E72D297353CC}">
              <c16:uniqueId val="{00000000-6221-4715-9FF8-E90DB0484F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70.05</c:v>
                </c:pt>
                <c:pt idx="4">
                  <c:v>67.09</c:v>
                </c:pt>
              </c:numCache>
            </c:numRef>
          </c:val>
          <c:smooth val="0"/>
          <c:extLst>
            <c:ext xmlns:c16="http://schemas.microsoft.com/office/drawing/2014/chart" uri="{C3380CC4-5D6E-409C-BE32-E72D297353CC}">
              <c16:uniqueId val="{00000001-6221-4715-9FF8-E90DB0484F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111.88</c:v>
                </c:pt>
                <c:pt idx="4">
                  <c:v>111.82</c:v>
                </c:pt>
              </c:numCache>
            </c:numRef>
          </c:val>
          <c:extLst>
            <c:ext xmlns:c16="http://schemas.microsoft.com/office/drawing/2014/chart" uri="{C3380CC4-5D6E-409C-BE32-E72D297353CC}">
              <c16:uniqueId val="{00000000-D914-4ACE-AC76-0449018E24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100.3</c:v>
                </c:pt>
                <c:pt idx="4">
                  <c:v>99.59</c:v>
                </c:pt>
              </c:numCache>
            </c:numRef>
          </c:val>
          <c:smooth val="0"/>
          <c:extLst>
            <c:ext xmlns:c16="http://schemas.microsoft.com/office/drawing/2014/chart" uri="{C3380CC4-5D6E-409C-BE32-E72D297353CC}">
              <c16:uniqueId val="{00000001-D914-4ACE-AC76-0449018E24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3.54</c:v>
                </c:pt>
                <c:pt idx="4">
                  <c:v>6.89</c:v>
                </c:pt>
              </c:numCache>
            </c:numRef>
          </c:val>
          <c:extLst>
            <c:ext xmlns:c16="http://schemas.microsoft.com/office/drawing/2014/chart" uri="{C3380CC4-5D6E-409C-BE32-E72D297353CC}">
              <c16:uniqueId val="{00000000-EB39-4A1C-A863-6494649593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15.82</c:v>
                </c:pt>
                <c:pt idx="4">
                  <c:v>18.97</c:v>
                </c:pt>
              </c:numCache>
            </c:numRef>
          </c:val>
          <c:smooth val="0"/>
          <c:extLst>
            <c:ext xmlns:c16="http://schemas.microsoft.com/office/drawing/2014/chart" uri="{C3380CC4-5D6E-409C-BE32-E72D297353CC}">
              <c16:uniqueId val="{00000001-EB39-4A1C-A863-6494649593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22-4EB6-A239-524BC52414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E22-4EB6-A239-524BC52414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654.75</c:v>
                </c:pt>
                <c:pt idx="4">
                  <c:v>565.82000000000005</c:v>
                </c:pt>
              </c:numCache>
            </c:numRef>
          </c:val>
          <c:extLst>
            <c:ext xmlns:c16="http://schemas.microsoft.com/office/drawing/2014/chart" uri="{C3380CC4-5D6E-409C-BE32-E72D297353CC}">
              <c16:uniqueId val="{00000000-5F96-48EA-A642-0BD2F7D8E0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254.91</c:v>
                </c:pt>
                <c:pt idx="4">
                  <c:v>366.52</c:v>
                </c:pt>
              </c:numCache>
            </c:numRef>
          </c:val>
          <c:smooth val="0"/>
          <c:extLst>
            <c:ext xmlns:c16="http://schemas.microsoft.com/office/drawing/2014/chart" uri="{C3380CC4-5D6E-409C-BE32-E72D297353CC}">
              <c16:uniqueId val="{00000001-5F96-48EA-A642-0BD2F7D8E0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62.18</c:v>
                </c:pt>
                <c:pt idx="4">
                  <c:v>73.489999999999995</c:v>
                </c:pt>
              </c:numCache>
            </c:numRef>
          </c:val>
          <c:extLst>
            <c:ext xmlns:c16="http://schemas.microsoft.com/office/drawing/2014/chart" uri="{C3380CC4-5D6E-409C-BE32-E72D297353CC}">
              <c16:uniqueId val="{00000000-1B36-43C4-A055-5DBA3DFAFF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64.17</c:v>
                </c:pt>
                <c:pt idx="4">
                  <c:v>89.11</c:v>
                </c:pt>
              </c:numCache>
            </c:numRef>
          </c:val>
          <c:smooth val="0"/>
          <c:extLst>
            <c:ext xmlns:c16="http://schemas.microsoft.com/office/drawing/2014/chart" uri="{C3380CC4-5D6E-409C-BE32-E72D297353CC}">
              <c16:uniqueId val="{00000001-1B36-43C4-A055-5DBA3DFAFF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77D-4053-B42D-7AA7B65C8D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1209.45</c:v>
                </c:pt>
                <c:pt idx="4">
                  <c:v>1042.6400000000001</c:v>
                </c:pt>
              </c:numCache>
            </c:numRef>
          </c:val>
          <c:smooth val="0"/>
          <c:extLst>
            <c:ext xmlns:c16="http://schemas.microsoft.com/office/drawing/2014/chart" uri="{C3380CC4-5D6E-409C-BE32-E72D297353CC}">
              <c16:uniqueId val="{00000001-077D-4053-B42D-7AA7B65C8D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39.94</c:v>
                </c:pt>
                <c:pt idx="4">
                  <c:v>45.87</c:v>
                </c:pt>
              </c:numCache>
            </c:numRef>
          </c:val>
          <c:extLst>
            <c:ext xmlns:c16="http://schemas.microsoft.com/office/drawing/2014/chart" uri="{C3380CC4-5D6E-409C-BE32-E72D297353CC}">
              <c16:uniqueId val="{00000000-C8A8-47C4-A4D9-E70ED588F2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55.93</c:v>
                </c:pt>
                <c:pt idx="4">
                  <c:v>55.76</c:v>
                </c:pt>
              </c:numCache>
            </c:numRef>
          </c:val>
          <c:smooth val="0"/>
          <c:extLst>
            <c:ext xmlns:c16="http://schemas.microsoft.com/office/drawing/2014/chart" uri="{C3380CC4-5D6E-409C-BE32-E72D297353CC}">
              <c16:uniqueId val="{00000001-C8A8-47C4-A4D9-E70ED588F2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397.08</c:v>
                </c:pt>
                <c:pt idx="4">
                  <c:v>347.13</c:v>
                </c:pt>
              </c:numCache>
            </c:numRef>
          </c:val>
          <c:extLst>
            <c:ext xmlns:c16="http://schemas.microsoft.com/office/drawing/2014/chart" uri="{C3380CC4-5D6E-409C-BE32-E72D297353CC}">
              <c16:uniqueId val="{00000000-0B5A-4DFA-8F72-834470D1D1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289.60000000000002</c:v>
                </c:pt>
                <c:pt idx="4">
                  <c:v>296.14999999999998</c:v>
                </c:pt>
              </c:numCache>
            </c:numRef>
          </c:val>
          <c:smooth val="0"/>
          <c:extLst>
            <c:ext xmlns:c16="http://schemas.microsoft.com/office/drawing/2014/chart" uri="{C3380CC4-5D6E-409C-BE32-E72D297353CC}">
              <c16:uniqueId val="{00000001-0B5A-4DFA-8F72-834470D1D1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D3</v>
      </c>
      <c r="X8" s="65"/>
      <c r="Y8" s="65"/>
      <c r="Z8" s="65"/>
      <c r="AA8" s="65"/>
      <c r="AB8" s="65"/>
      <c r="AC8" s="65"/>
      <c r="AD8" s="66" t="str">
        <f>データ!$M$6</f>
        <v>非設置</v>
      </c>
      <c r="AE8" s="66"/>
      <c r="AF8" s="66"/>
      <c r="AG8" s="66"/>
      <c r="AH8" s="66"/>
      <c r="AI8" s="66"/>
      <c r="AJ8" s="66"/>
      <c r="AK8" s="3"/>
      <c r="AL8" s="45">
        <f>データ!S6</f>
        <v>26323</v>
      </c>
      <c r="AM8" s="45"/>
      <c r="AN8" s="45"/>
      <c r="AO8" s="45"/>
      <c r="AP8" s="45"/>
      <c r="AQ8" s="45"/>
      <c r="AR8" s="45"/>
      <c r="AS8" s="45"/>
      <c r="AT8" s="46">
        <f>データ!T6</f>
        <v>241.6</v>
      </c>
      <c r="AU8" s="46"/>
      <c r="AV8" s="46"/>
      <c r="AW8" s="46"/>
      <c r="AX8" s="46"/>
      <c r="AY8" s="46"/>
      <c r="AZ8" s="46"/>
      <c r="BA8" s="46"/>
      <c r="BB8" s="46">
        <f>データ!U6</f>
        <v>108.95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56.3</v>
      </c>
      <c r="J10" s="46"/>
      <c r="K10" s="46"/>
      <c r="L10" s="46"/>
      <c r="M10" s="46"/>
      <c r="N10" s="46"/>
      <c r="O10" s="46"/>
      <c r="P10" s="46">
        <f>データ!P6</f>
        <v>12.56</v>
      </c>
      <c r="Q10" s="46"/>
      <c r="R10" s="46"/>
      <c r="S10" s="46"/>
      <c r="T10" s="46"/>
      <c r="U10" s="46"/>
      <c r="V10" s="46"/>
      <c r="W10" s="46">
        <f>データ!Q6</f>
        <v>93.39</v>
      </c>
      <c r="X10" s="46"/>
      <c r="Y10" s="46"/>
      <c r="Z10" s="46"/>
      <c r="AA10" s="46"/>
      <c r="AB10" s="46"/>
      <c r="AC10" s="46"/>
      <c r="AD10" s="45">
        <f>データ!R6</f>
        <v>3257</v>
      </c>
      <c r="AE10" s="45"/>
      <c r="AF10" s="45"/>
      <c r="AG10" s="45"/>
      <c r="AH10" s="45"/>
      <c r="AI10" s="45"/>
      <c r="AJ10" s="45"/>
      <c r="AK10" s="2"/>
      <c r="AL10" s="45">
        <f>データ!V6</f>
        <v>3285</v>
      </c>
      <c r="AM10" s="45"/>
      <c r="AN10" s="45"/>
      <c r="AO10" s="45"/>
      <c r="AP10" s="45"/>
      <c r="AQ10" s="45"/>
      <c r="AR10" s="45"/>
      <c r="AS10" s="45"/>
      <c r="AT10" s="46">
        <f>データ!W6</f>
        <v>1.17</v>
      </c>
      <c r="AU10" s="46"/>
      <c r="AV10" s="46"/>
      <c r="AW10" s="46"/>
      <c r="AX10" s="46"/>
      <c r="AY10" s="46"/>
      <c r="AZ10" s="46"/>
      <c r="BA10" s="46"/>
      <c r="BB10" s="46">
        <f>データ!X6</f>
        <v>2807.69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117</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S5a8iaDGJUiSrPXBkCoKTG4+JVvIyinF8Ewa3nigoTlAA605K4quFBsnJIgOIi7OQHvn17sX0ChDiHGw4Laz4w==" saltValue="d/sSQ3Xize9MKtioeqo0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422126</v>
      </c>
      <c r="D6" s="19">
        <f t="shared" si="3"/>
        <v>46</v>
      </c>
      <c r="E6" s="19">
        <f t="shared" si="3"/>
        <v>17</v>
      </c>
      <c r="F6" s="19">
        <f t="shared" si="3"/>
        <v>4</v>
      </c>
      <c r="G6" s="19">
        <f t="shared" si="3"/>
        <v>0</v>
      </c>
      <c r="H6" s="19" t="str">
        <f t="shared" si="3"/>
        <v>長崎県　西海市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56.3</v>
      </c>
      <c r="P6" s="20">
        <f t="shared" si="3"/>
        <v>12.56</v>
      </c>
      <c r="Q6" s="20">
        <f t="shared" si="3"/>
        <v>93.39</v>
      </c>
      <c r="R6" s="20">
        <f t="shared" si="3"/>
        <v>3257</v>
      </c>
      <c r="S6" s="20">
        <f t="shared" si="3"/>
        <v>26323</v>
      </c>
      <c r="T6" s="20">
        <f t="shared" si="3"/>
        <v>241.6</v>
      </c>
      <c r="U6" s="20">
        <f t="shared" si="3"/>
        <v>108.95</v>
      </c>
      <c r="V6" s="20">
        <f t="shared" si="3"/>
        <v>3285</v>
      </c>
      <c r="W6" s="20">
        <f t="shared" si="3"/>
        <v>1.17</v>
      </c>
      <c r="X6" s="20">
        <f t="shared" si="3"/>
        <v>2807.69</v>
      </c>
      <c r="Y6" s="21" t="str">
        <f>IF(Y7="",NA(),Y7)</f>
        <v>-</v>
      </c>
      <c r="Z6" s="21" t="str">
        <f t="shared" ref="Z6:AH6" si="4">IF(Z7="",NA(),Z7)</f>
        <v>-</v>
      </c>
      <c r="AA6" s="21" t="str">
        <f t="shared" si="4"/>
        <v>-</v>
      </c>
      <c r="AB6" s="21">
        <f t="shared" si="4"/>
        <v>111.88</v>
      </c>
      <c r="AC6" s="21">
        <f t="shared" si="4"/>
        <v>111.82</v>
      </c>
      <c r="AD6" s="21" t="str">
        <f t="shared" si="4"/>
        <v>-</v>
      </c>
      <c r="AE6" s="21" t="str">
        <f t="shared" si="4"/>
        <v>-</v>
      </c>
      <c r="AF6" s="21" t="str">
        <f t="shared" si="4"/>
        <v>-</v>
      </c>
      <c r="AG6" s="21">
        <f t="shared" si="4"/>
        <v>100.3</v>
      </c>
      <c r="AH6" s="21">
        <f t="shared" si="4"/>
        <v>99.59</v>
      </c>
      <c r="AI6" s="20" t="str">
        <f>IF(AI7="","",IF(AI7="-","【-】","【"&amp;SUBSTITUTE(TEXT(AI7,"#,##0.00"),"-","△")&amp;"】"))</f>
        <v>【105.35】</v>
      </c>
      <c r="AJ6" s="21" t="str">
        <f>IF(AJ7="",NA(),AJ7)</f>
        <v>-</v>
      </c>
      <c r="AK6" s="21" t="str">
        <f t="shared" ref="AK6:AS6" si="5">IF(AK7="",NA(),AK7)</f>
        <v>-</v>
      </c>
      <c r="AL6" s="21" t="str">
        <f t="shared" si="5"/>
        <v>-</v>
      </c>
      <c r="AM6" s="21">
        <f t="shared" si="5"/>
        <v>654.75</v>
      </c>
      <c r="AN6" s="21">
        <f t="shared" si="5"/>
        <v>565.82000000000005</v>
      </c>
      <c r="AO6" s="21" t="str">
        <f t="shared" si="5"/>
        <v>-</v>
      </c>
      <c r="AP6" s="21" t="str">
        <f t="shared" si="5"/>
        <v>-</v>
      </c>
      <c r="AQ6" s="21" t="str">
        <f t="shared" si="5"/>
        <v>-</v>
      </c>
      <c r="AR6" s="21">
        <f t="shared" si="5"/>
        <v>254.91</v>
      </c>
      <c r="AS6" s="21">
        <f t="shared" si="5"/>
        <v>366.52</v>
      </c>
      <c r="AT6" s="20" t="str">
        <f>IF(AT7="","",IF(AT7="-","【-】","【"&amp;SUBSTITUTE(TEXT(AT7,"#,##0.00"),"-","△")&amp;"】"))</f>
        <v>【63.89】</v>
      </c>
      <c r="AU6" s="21" t="str">
        <f>IF(AU7="",NA(),AU7)</f>
        <v>-</v>
      </c>
      <c r="AV6" s="21" t="str">
        <f t="shared" ref="AV6:BD6" si="6">IF(AV7="",NA(),AV7)</f>
        <v>-</v>
      </c>
      <c r="AW6" s="21" t="str">
        <f t="shared" si="6"/>
        <v>-</v>
      </c>
      <c r="AX6" s="21">
        <f t="shared" si="6"/>
        <v>62.18</v>
      </c>
      <c r="AY6" s="21">
        <f t="shared" si="6"/>
        <v>73.489999999999995</v>
      </c>
      <c r="AZ6" s="21" t="str">
        <f t="shared" si="6"/>
        <v>-</v>
      </c>
      <c r="BA6" s="21" t="str">
        <f t="shared" si="6"/>
        <v>-</v>
      </c>
      <c r="BB6" s="21" t="str">
        <f t="shared" si="6"/>
        <v>-</v>
      </c>
      <c r="BC6" s="21">
        <f t="shared" si="6"/>
        <v>64.17</v>
      </c>
      <c r="BD6" s="21">
        <f t="shared" si="6"/>
        <v>89.11</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1209.45</v>
      </c>
      <c r="BO6" s="21">
        <f t="shared" si="7"/>
        <v>1042.6400000000001</v>
      </c>
      <c r="BP6" s="20" t="str">
        <f>IF(BP7="","",IF(BP7="-","【-】","【"&amp;SUBSTITUTE(TEXT(BP7,"#,##0.00"),"-","△")&amp;"】"))</f>
        <v>【1,201.79】</v>
      </c>
      <c r="BQ6" s="21" t="str">
        <f>IF(BQ7="",NA(),BQ7)</f>
        <v>-</v>
      </c>
      <c r="BR6" s="21" t="str">
        <f t="shared" ref="BR6:BZ6" si="8">IF(BR7="",NA(),BR7)</f>
        <v>-</v>
      </c>
      <c r="BS6" s="21" t="str">
        <f t="shared" si="8"/>
        <v>-</v>
      </c>
      <c r="BT6" s="21">
        <f t="shared" si="8"/>
        <v>39.94</v>
      </c>
      <c r="BU6" s="21">
        <f t="shared" si="8"/>
        <v>45.87</v>
      </c>
      <c r="BV6" s="21" t="str">
        <f t="shared" si="8"/>
        <v>-</v>
      </c>
      <c r="BW6" s="21" t="str">
        <f t="shared" si="8"/>
        <v>-</v>
      </c>
      <c r="BX6" s="21" t="str">
        <f t="shared" si="8"/>
        <v>-</v>
      </c>
      <c r="BY6" s="21">
        <f t="shared" si="8"/>
        <v>55.93</v>
      </c>
      <c r="BZ6" s="21">
        <f t="shared" si="8"/>
        <v>55.76</v>
      </c>
      <c r="CA6" s="20" t="str">
        <f>IF(CA7="","",IF(CA7="-","【-】","【"&amp;SUBSTITUTE(TEXT(CA7,"#,##0.00"),"-","△")&amp;"】"))</f>
        <v>【75.31】</v>
      </c>
      <c r="CB6" s="21" t="str">
        <f>IF(CB7="",NA(),CB7)</f>
        <v>-</v>
      </c>
      <c r="CC6" s="21" t="str">
        <f t="shared" ref="CC6:CK6" si="9">IF(CC7="",NA(),CC7)</f>
        <v>-</v>
      </c>
      <c r="CD6" s="21" t="str">
        <f t="shared" si="9"/>
        <v>-</v>
      </c>
      <c r="CE6" s="21">
        <f t="shared" si="9"/>
        <v>397.08</v>
      </c>
      <c r="CF6" s="21">
        <f t="shared" si="9"/>
        <v>347.13</v>
      </c>
      <c r="CG6" s="21" t="str">
        <f t="shared" si="9"/>
        <v>-</v>
      </c>
      <c r="CH6" s="21" t="str">
        <f t="shared" si="9"/>
        <v>-</v>
      </c>
      <c r="CI6" s="21" t="str">
        <f t="shared" si="9"/>
        <v>-</v>
      </c>
      <c r="CJ6" s="21">
        <f t="shared" si="9"/>
        <v>289.60000000000002</v>
      </c>
      <c r="CK6" s="21">
        <f t="shared" si="9"/>
        <v>296.14999999999998</v>
      </c>
      <c r="CL6" s="20" t="str">
        <f>IF(CL7="","",IF(CL7="-","【-】","【"&amp;SUBSTITUTE(TEXT(CL7,"#,##0.00"),"-","△")&amp;"】"))</f>
        <v>【216.39】</v>
      </c>
      <c r="CM6" s="21" t="str">
        <f>IF(CM7="",NA(),CM7)</f>
        <v>-</v>
      </c>
      <c r="CN6" s="21" t="str">
        <f t="shared" ref="CN6:CV6" si="10">IF(CN7="",NA(),CN7)</f>
        <v>-</v>
      </c>
      <c r="CO6" s="21" t="str">
        <f t="shared" si="10"/>
        <v>-</v>
      </c>
      <c r="CP6" s="21">
        <f t="shared" si="10"/>
        <v>26.63</v>
      </c>
      <c r="CQ6" s="21">
        <f t="shared" si="10"/>
        <v>34.11</v>
      </c>
      <c r="CR6" s="21" t="str">
        <f t="shared" si="10"/>
        <v>-</v>
      </c>
      <c r="CS6" s="21" t="str">
        <f t="shared" si="10"/>
        <v>-</v>
      </c>
      <c r="CT6" s="21" t="str">
        <f t="shared" si="10"/>
        <v>-</v>
      </c>
      <c r="CU6" s="21">
        <f t="shared" si="10"/>
        <v>36.71</v>
      </c>
      <c r="CV6" s="21">
        <f t="shared" si="10"/>
        <v>33.799999999999997</v>
      </c>
      <c r="CW6" s="20" t="str">
        <f>IF(CW7="","",IF(CW7="-","【-】","【"&amp;SUBSTITUTE(TEXT(CW7,"#,##0.00"),"-","△")&amp;"】"))</f>
        <v>【42.57】</v>
      </c>
      <c r="CX6" s="21" t="str">
        <f>IF(CX7="",NA(),CX7)</f>
        <v>-</v>
      </c>
      <c r="CY6" s="21" t="str">
        <f t="shared" ref="CY6:DG6" si="11">IF(CY7="",NA(),CY7)</f>
        <v>-</v>
      </c>
      <c r="CZ6" s="21" t="str">
        <f t="shared" si="11"/>
        <v>-</v>
      </c>
      <c r="DA6" s="21">
        <f t="shared" si="11"/>
        <v>67.14</v>
      </c>
      <c r="DB6" s="21">
        <f t="shared" si="11"/>
        <v>68.98</v>
      </c>
      <c r="DC6" s="21" t="str">
        <f t="shared" si="11"/>
        <v>-</v>
      </c>
      <c r="DD6" s="21" t="str">
        <f t="shared" si="11"/>
        <v>-</v>
      </c>
      <c r="DE6" s="21" t="str">
        <f t="shared" si="11"/>
        <v>-</v>
      </c>
      <c r="DF6" s="21">
        <f t="shared" si="11"/>
        <v>70.05</v>
      </c>
      <c r="DG6" s="21">
        <f t="shared" si="11"/>
        <v>67.09</v>
      </c>
      <c r="DH6" s="20" t="str">
        <f>IF(DH7="","",IF(DH7="-","【-】","【"&amp;SUBSTITUTE(TEXT(DH7,"#,##0.00"),"-","△")&amp;"】"))</f>
        <v>【85.24】</v>
      </c>
      <c r="DI6" s="21" t="str">
        <f>IF(DI7="",NA(),DI7)</f>
        <v>-</v>
      </c>
      <c r="DJ6" s="21" t="str">
        <f t="shared" ref="DJ6:DR6" si="12">IF(DJ7="",NA(),DJ7)</f>
        <v>-</v>
      </c>
      <c r="DK6" s="21" t="str">
        <f t="shared" si="12"/>
        <v>-</v>
      </c>
      <c r="DL6" s="21">
        <f t="shared" si="12"/>
        <v>3.54</v>
      </c>
      <c r="DM6" s="21">
        <f t="shared" si="12"/>
        <v>6.89</v>
      </c>
      <c r="DN6" s="21" t="str">
        <f t="shared" si="12"/>
        <v>-</v>
      </c>
      <c r="DO6" s="21" t="str">
        <f t="shared" si="12"/>
        <v>-</v>
      </c>
      <c r="DP6" s="21" t="str">
        <f t="shared" si="12"/>
        <v>-</v>
      </c>
      <c r="DQ6" s="21">
        <f t="shared" si="12"/>
        <v>15.82</v>
      </c>
      <c r="DR6" s="21">
        <f t="shared" si="12"/>
        <v>18.97</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0">
        <f t="shared" si="14"/>
        <v>0</v>
      </c>
      <c r="EO6" s="20" t="str">
        <f>IF(EO7="","",IF(EO7="-","【-】","【"&amp;SUBSTITUTE(TEXT(EO7,"#,##0.00"),"-","△")&amp;"】"))</f>
        <v>【0.15】</v>
      </c>
    </row>
    <row r="7" spans="1:148" s="22" customFormat="1" x14ac:dyDescent="0.15">
      <c r="A7" s="14"/>
      <c r="B7" s="23">
        <v>2021</v>
      </c>
      <c r="C7" s="23">
        <v>422126</v>
      </c>
      <c r="D7" s="23">
        <v>46</v>
      </c>
      <c r="E7" s="23">
        <v>17</v>
      </c>
      <c r="F7" s="23">
        <v>4</v>
      </c>
      <c r="G7" s="23">
        <v>0</v>
      </c>
      <c r="H7" s="23" t="s">
        <v>96</v>
      </c>
      <c r="I7" s="23" t="s">
        <v>97</v>
      </c>
      <c r="J7" s="23" t="s">
        <v>98</v>
      </c>
      <c r="K7" s="23" t="s">
        <v>99</v>
      </c>
      <c r="L7" s="23" t="s">
        <v>100</v>
      </c>
      <c r="M7" s="23" t="s">
        <v>101</v>
      </c>
      <c r="N7" s="24" t="s">
        <v>102</v>
      </c>
      <c r="O7" s="24">
        <v>56.3</v>
      </c>
      <c r="P7" s="24">
        <v>12.56</v>
      </c>
      <c r="Q7" s="24">
        <v>93.39</v>
      </c>
      <c r="R7" s="24">
        <v>3257</v>
      </c>
      <c r="S7" s="24">
        <v>26323</v>
      </c>
      <c r="T7" s="24">
        <v>241.6</v>
      </c>
      <c r="U7" s="24">
        <v>108.95</v>
      </c>
      <c r="V7" s="24">
        <v>3285</v>
      </c>
      <c r="W7" s="24">
        <v>1.17</v>
      </c>
      <c r="X7" s="24">
        <v>2807.69</v>
      </c>
      <c r="Y7" s="24" t="s">
        <v>102</v>
      </c>
      <c r="Z7" s="24" t="s">
        <v>102</v>
      </c>
      <c r="AA7" s="24" t="s">
        <v>102</v>
      </c>
      <c r="AB7" s="24">
        <v>111.88</v>
      </c>
      <c r="AC7" s="24">
        <v>111.82</v>
      </c>
      <c r="AD7" s="24" t="s">
        <v>102</v>
      </c>
      <c r="AE7" s="24" t="s">
        <v>102</v>
      </c>
      <c r="AF7" s="24" t="s">
        <v>102</v>
      </c>
      <c r="AG7" s="24">
        <v>100.3</v>
      </c>
      <c r="AH7" s="24">
        <v>99.59</v>
      </c>
      <c r="AI7" s="24">
        <v>105.35</v>
      </c>
      <c r="AJ7" s="24" t="s">
        <v>102</v>
      </c>
      <c r="AK7" s="24" t="s">
        <v>102</v>
      </c>
      <c r="AL7" s="24" t="s">
        <v>102</v>
      </c>
      <c r="AM7" s="24">
        <v>654.75</v>
      </c>
      <c r="AN7" s="24">
        <v>565.82000000000005</v>
      </c>
      <c r="AO7" s="24" t="s">
        <v>102</v>
      </c>
      <c r="AP7" s="24" t="s">
        <v>102</v>
      </c>
      <c r="AQ7" s="24" t="s">
        <v>102</v>
      </c>
      <c r="AR7" s="24">
        <v>254.91</v>
      </c>
      <c r="AS7" s="24">
        <v>366.52</v>
      </c>
      <c r="AT7" s="24">
        <v>63.89</v>
      </c>
      <c r="AU7" s="24" t="s">
        <v>102</v>
      </c>
      <c r="AV7" s="24" t="s">
        <v>102</v>
      </c>
      <c r="AW7" s="24" t="s">
        <v>102</v>
      </c>
      <c r="AX7" s="24">
        <v>62.18</v>
      </c>
      <c r="AY7" s="24">
        <v>73.489999999999995</v>
      </c>
      <c r="AZ7" s="24" t="s">
        <v>102</v>
      </c>
      <c r="BA7" s="24" t="s">
        <v>102</v>
      </c>
      <c r="BB7" s="24" t="s">
        <v>102</v>
      </c>
      <c r="BC7" s="24">
        <v>64.17</v>
      </c>
      <c r="BD7" s="24">
        <v>89.11</v>
      </c>
      <c r="BE7" s="24">
        <v>44.07</v>
      </c>
      <c r="BF7" s="24" t="s">
        <v>102</v>
      </c>
      <c r="BG7" s="24" t="s">
        <v>102</v>
      </c>
      <c r="BH7" s="24" t="s">
        <v>102</v>
      </c>
      <c r="BI7" s="24">
        <v>0</v>
      </c>
      <c r="BJ7" s="24">
        <v>0</v>
      </c>
      <c r="BK7" s="24" t="s">
        <v>102</v>
      </c>
      <c r="BL7" s="24" t="s">
        <v>102</v>
      </c>
      <c r="BM7" s="24" t="s">
        <v>102</v>
      </c>
      <c r="BN7" s="24">
        <v>1209.45</v>
      </c>
      <c r="BO7" s="24">
        <v>1042.6400000000001</v>
      </c>
      <c r="BP7" s="24">
        <v>1201.79</v>
      </c>
      <c r="BQ7" s="24" t="s">
        <v>102</v>
      </c>
      <c r="BR7" s="24" t="s">
        <v>102</v>
      </c>
      <c r="BS7" s="24" t="s">
        <v>102</v>
      </c>
      <c r="BT7" s="24">
        <v>39.94</v>
      </c>
      <c r="BU7" s="24">
        <v>45.87</v>
      </c>
      <c r="BV7" s="24" t="s">
        <v>102</v>
      </c>
      <c r="BW7" s="24" t="s">
        <v>102</v>
      </c>
      <c r="BX7" s="24" t="s">
        <v>102</v>
      </c>
      <c r="BY7" s="24">
        <v>55.93</v>
      </c>
      <c r="BZ7" s="24">
        <v>55.76</v>
      </c>
      <c r="CA7" s="24">
        <v>75.31</v>
      </c>
      <c r="CB7" s="24" t="s">
        <v>102</v>
      </c>
      <c r="CC7" s="24" t="s">
        <v>102</v>
      </c>
      <c r="CD7" s="24" t="s">
        <v>102</v>
      </c>
      <c r="CE7" s="24">
        <v>397.08</v>
      </c>
      <c r="CF7" s="24">
        <v>347.13</v>
      </c>
      <c r="CG7" s="24" t="s">
        <v>102</v>
      </c>
      <c r="CH7" s="24" t="s">
        <v>102</v>
      </c>
      <c r="CI7" s="24" t="s">
        <v>102</v>
      </c>
      <c r="CJ7" s="24">
        <v>289.60000000000002</v>
      </c>
      <c r="CK7" s="24">
        <v>296.14999999999998</v>
      </c>
      <c r="CL7" s="24">
        <v>216.39</v>
      </c>
      <c r="CM7" s="24" t="s">
        <v>102</v>
      </c>
      <c r="CN7" s="24" t="s">
        <v>102</v>
      </c>
      <c r="CO7" s="24" t="s">
        <v>102</v>
      </c>
      <c r="CP7" s="24">
        <v>26.63</v>
      </c>
      <c r="CQ7" s="24">
        <v>34.11</v>
      </c>
      <c r="CR7" s="24" t="s">
        <v>102</v>
      </c>
      <c r="CS7" s="24" t="s">
        <v>102</v>
      </c>
      <c r="CT7" s="24" t="s">
        <v>102</v>
      </c>
      <c r="CU7" s="24">
        <v>36.71</v>
      </c>
      <c r="CV7" s="24">
        <v>33.799999999999997</v>
      </c>
      <c r="CW7" s="24">
        <v>42.57</v>
      </c>
      <c r="CX7" s="24" t="s">
        <v>102</v>
      </c>
      <c r="CY7" s="24" t="s">
        <v>102</v>
      </c>
      <c r="CZ7" s="24" t="s">
        <v>102</v>
      </c>
      <c r="DA7" s="24">
        <v>67.14</v>
      </c>
      <c r="DB7" s="24">
        <v>68.98</v>
      </c>
      <c r="DC7" s="24" t="s">
        <v>102</v>
      </c>
      <c r="DD7" s="24" t="s">
        <v>102</v>
      </c>
      <c r="DE7" s="24" t="s">
        <v>102</v>
      </c>
      <c r="DF7" s="24">
        <v>70.05</v>
      </c>
      <c r="DG7" s="24">
        <v>67.09</v>
      </c>
      <c r="DH7" s="24">
        <v>85.24</v>
      </c>
      <c r="DI7" s="24" t="s">
        <v>102</v>
      </c>
      <c r="DJ7" s="24" t="s">
        <v>102</v>
      </c>
      <c r="DK7" s="24" t="s">
        <v>102</v>
      </c>
      <c r="DL7" s="24">
        <v>3.54</v>
      </c>
      <c r="DM7" s="24">
        <v>6.89</v>
      </c>
      <c r="DN7" s="24" t="s">
        <v>102</v>
      </c>
      <c r="DO7" s="24" t="s">
        <v>102</v>
      </c>
      <c r="DP7" s="24" t="s">
        <v>102</v>
      </c>
      <c r="DQ7" s="24">
        <v>15.82</v>
      </c>
      <c r="DR7" s="24">
        <v>18.97</v>
      </c>
      <c r="DS7" s="24">
        <v>25.87</v>
      </c>
      <c r="DT7" s="24" t="s">
        <v>102</v>
      </c>
      <c r="DU7" s="24" t="s">
        <v>102</v>
      </c>
      <c r="DV7" s="24" t="s">
        <v>102</v>
      </c>
      <c r="DW7" s="24">
        <v>0</v>
      </c>
      <c r="DX7" s="24">
        <v>0</v>
      </c>
      <c r="DY7" s="24" t="s">
        <v>102</v>
      </c>
      <c r="DZ7" s="24" t="s">
        <v>102</v>
      </c>
      <c r="EA7" s="24" t="s">
        <v>102</v>
      </c>
      <c r="EB7" s="24">
        <v>0</v>
      </c>
      <c r="EC7" s="24">
        <v>0</v>
      </c>
      <c r="ED7" s="24">
        <v>0.01</v>
      </c>
      <c r="EE7" s="24" t="s">
        <v>102</v>
      </c>
      <c r="EF7" s="24" t="s">
        <v>102</v>
      </c>
      <c r="EG7" s="24" t="s">
        <v>102</v>
      </c>
      <c r="EH7" s="24">
        <v>0</v>
      </c>
      <c r="EI7" s="24">
        <v>0</v>
      </c>
      <c r="EJ7" s="24" t="s">
        <v>102</v>
      </c>
      <c r="EK7" s="24" t="s">
        <v>102</v>
      </c>
      <c r="EL7" s="24" t="s">
        <v>102</v>
      </c>
      <c r="EM7" s="24">
        <v>0.02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2023-01-24T00:49:34Z</cp:lastPrinted>
  <dcterms:created xsi:type="dcterms:W3CDTF">2022-12-01T01:31:21Z</dcterms:created>
  <dcterms:modified xsi:type="dcterms:W3CDTF">2023-01-26T00:48:33Z</dcterms:modified>
  <cp:category/>
</cp:coreProperties>
</file>