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4\02 公営企業に係る経営比較分析表（令和３年度決算）の分析等について\07_公表用\02_下水道事業\"/>
    </mc:Choice>
  </mc:AlternateContent>
  <xr:revisionPtr revIDLastSave="0" documentId="13_ncr:1_{0A76ED9F-0FF5-46F3-AF0E-C714B3A32F28}" xr6:coauthVersionLast="47" xr6:coauthVersionMax="47" xr10:uidLastSave="{00000000-0000-0000-0000-000000000000}"/>
  <workbookProtection workbookAlgorithmName="SHA-512" workbookHashValue="lXebs53NqMsBXUF9/DF/dry8qNun67ZWxDJwQ1S4MeiX+JP/oxkfNe9VMciAPSo6qPTIjQYRcGm7mDzIB20/Og==" workbookSaltValue="cKhNE2wVp3o50YSKOiIX9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BB10" i="4"/>
  <c r="AT10" i="4"/>
  <c r="AL10" i="4"/>
  <c r="P10" i="4"/>
  <c r="I10" i="4"/>
  <c r="AL8" i="4"/>
  <c r="W8" i="4"/>
  <c r="P8" i="4"/>
  <c r="I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<sst xmlns="http://schemas.openxmlformats.org/spreadsheetml/2006/main" count="236" uniqueCount="118">
  <si>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</si>
  <si>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</si>
  <si>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</si>
  <si>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</si>
  <si>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</si>
  <si>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</si>
  <si>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</si>
  <si>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</si>
  <si>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</si>
  <si>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</si>
  <si>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</si>
  <si>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</si>
  <si>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</si>
  <si>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</si>
  <si>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</si>
  <si>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</si>
  <si>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</si>
  <si>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</si>
  <si>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</si>
  <si>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</si>
  <si>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</si>
  <si>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</si>
  <si>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</si>
  <si>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</si>
  <si>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</si>
  <si>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</si>
  <si>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</si>
  <si>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</si>
  <si>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</si>
  <si>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</si>
  <si>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</si>
  <si>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</si>
  <si>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</si>
  <si>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</si>
  <si>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</si>
  <si>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</si>
  <si>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</si>
  <si>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</si>
  <si>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</si>
  <si>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</si>
  <si>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</si>
  <si>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</si>
  <si>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</si>
  <si>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</si>
  <si>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</si>
  <si>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</si>
  <si>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</si>
  <si>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</si>
  <si>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</si>
  <si>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</si>
  <si>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</si>
  <si>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</si>
  <si>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</si>
  <si>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</si>
  <si>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</si>
  <si>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</si>
  <si>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</si>
  <si>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</si>
  <si>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</si>
  <si>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</si>
  <si>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</si>
  <si>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</si>
  <si>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</si>
  <si>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</si>
  <si>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</si>
  <si>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</si>
  <si>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</si>
  <si>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</si>
  <si>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</si>
  <si>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</si>
  <si>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</si>
  <si>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</si>
  <si>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</si>
  <si>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</si>
  <si>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</si>
  <si>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</si>
  <si>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</si>
  <si>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</si>
  <si>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</si>
  <si>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</si>
  <si>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</si>
  <si>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</si>
  <si>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</si>
  <si>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</si>
  <si>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</si>
  <si>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</si>
  <si>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</si>
  <si>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</si>
  <si>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</si>
  <si>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</si>
  <si>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</si>
  <si>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</si>
  <si>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</si>
  <si>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</si>
  <si>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</si>
  <si>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</si>
  <si>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</si>
  <si>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</si>
  <si>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</si>
  <si>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</si>
  <si>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</si>
  <si>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</si>
  <si>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</si>
  <si>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</si>
  <si>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</si>
  <si>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</si>
  <si>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</si>
  <si>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</si>
  <si>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</si>
  <si>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</si>
  <si>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</si>
  <si>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</si>
  <si>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</si>
  <si>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</si>
  <si>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</si>
  <si>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漁業集落の生活改善と公衆衛生の向上を目的とした事業の実施であるため、今後も事業は継続すべきと考えるが、独立採算は厳しく、市の一般会計からの繰り出しに依存する割合が年々高まっている。
　経営の健全化が急がれるところであるが、少子高齢化に伴う人口減少や施設の老朽化、立地等の悪条件が重なり、難しい問題となっている。
　高崎集落の生活環境の改善と公衆衛生向上のため、水洗化の普及向上対策など取り組み可能なことから改善を行っていく。</t>
    <phoneticPr fontId="4"/>
  </si>
  <si>
    <t>　五島市における下水道事業は、平成１４年９月に漁業集落排水事業として供用を開始している。現在、三井楽町高崎地区において２４世帯３９人が利用している。
　同地区は少子高齢化が進み、収益的収支比率、経費回収率、施設利用率が低迷し、汚水処理原価は類似団体平均より高い。
　このような状況であることから、収益的収支比率や経費回収率の向上に対しては下水道料金の値上げを、施設利用率の向上や汚水処理原価の抑制については新規利用者の確保が急務であるが、料金については上水道料金との均衡を保つことが精一杯であること、新規利用者の確保については高崎地区以外との下水道の接続が距離的に不可能であることから改善が困難となっている。</t>
    <phoneticPr fontId="4"/>
  </si>
  <si>
    <t>　施設の供用から２０年が経過し、設備の更新の時期を既に経過している。
　施設は漁港内に設置されているため、塩害の影響を受けやすく、更に経年劣化による老朽化が進み、修繕等の維持管理費の増加は避けられない状況である。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</si>
</sst>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3D-496E-91CE-57484ED77BA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EB3D-496E-91CE-57484ED77BA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12.35</c:v>
                </c:pt>
                <c:pt idx="1">
                  <c:v>12.35</c:v>
                </c:pt>
                <c:pt idx="2">
                  <c:v>12.35</c:v>
                </c:pt>
                <c:pt idx="3">
                  <c:v>12.35</c:v>
                </c:pt>
                <c:pt idx="4">
                  <c:v>12.35</c:v>
                </c:pt>
              </c:numCache>
            </c:numRef>
          </c:val>
          <c:extLst>
            <c:ext xmlns:c16="http://schemas.microsoft.com/office/drawing/2014/chart" uri="{C3380CC4-5D6E-409C-BE32-E72D297353CC}">
              <c16:uniqueId val="{00000000-A7B1-4D7B-BD20-3D79082FE9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A7B1-4D7B-BD20-3D79082FE9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69.489999999999995</c:v>
                </c:pt>
                <c:pt idx="1">
                  <c:v>78.180000000000007</c:v>
                </c:pt>
                <c:pt idx="2">
                  <c:v>81.63</c:v>
                </c:pt>
                <c:pt idx="3">
                  <c:v>78.430000000000007</c:v>
                </c:pt>
                <c:pt idx="4">
                  <c:v>84.78</c:v>
                </c:pt>
              </c:numCache>
            </c:numRef>
          </c:val>
          <c:extLst>
            <c:ext xmlns:c16="http://schemas.microsoft.com/office/drawing/2014/chart" uri="{C3380CC4-5D6E-409C-BE32-E72D297353CC}">
              <c16:uniqueId val="{00000000-B98C-4805-B5EF-C9E92B06BF6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B98C-4805-B5EF-C9E92B06BF6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51.75</c:v>
                </c:pt>
                <c:pt idx="1">
                  <c:v>55.68</c:v>
                </c:pt>
                <c:pt idx="2">
                  <c:v>55.71</c:v>
                </c:pt>
                <c:pt idx="3">
                  <c:v>54.05</c:v>
                </c:pt>
                <c:pt idx="4">
                  <c:v>60.38</c:v>
                </c:pt>
              </c:numCache>
            </c:numRef>
          </c:val>
          <c:extLst>
            <c:ext xmlns:c16="http://schemas.microsoft.com/office/drawing/2014/chart" uri="{C3380CC4-5D6E-409C-BE32-E72D297353CC}">
              <c16:uniqueId val="{00000000-2E33-4F8A-A5F8-DD0C3E8378D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33-4F8A-A5F8-DD0C3E8378D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CA-49E2-807A-EB11DD7EE0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CA-49E2-807A-EB11DD7EE0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A2-4228-96E1-099B11A27B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A2-4228-96E1-099B11A27B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AD-48D7-B723-ADE0D1E821D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AD-48D7-B723-ADE0D1E821D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EB-4F46-B799-A9174061BF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EB-4F46-B799-A9174061BF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5647.87</c:v>
                </c:pt>
                <c:pt idx="1">
                  <c:v>5127</c:v>
                </c:pt>
                <c:pt idx="2">
                  <c:v>5081.43</c:v>
                </c:pt>
                <c:pt idx="3">
                  <c:v>3830.73</c:v>
                </c:pt>
                <c:pt idx="4">
                  <c:v>3468.52</c:v>
                </c:pt>
              </c:numCache>
            </c:numRef>
          </c:val>
          <c:extLst>
            <c:ext xmlns:c16="http://schemas.microsoft.com/office/drawing/2014/chart" uri="{C3380CC4-5D6E-409C-BE32-E72D297353CC}">
              <c16:uniqueId val="{00000000-A0CE-43B8-B69D-6652D969CE0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A0CE-43B8-B69D-6652D969CE0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35.04</c:v>
                </c:pt>
                <c:pt idx="1">
                  <c:v>27.76</c:v>
                </c:pt>
                <c:pt idx="2">
                  <c:v>24.79</c:v>
                </c:pt>
                <c:pt idx="3">
                  <c:v>26.96</c:v>
                </c:pt>
                <c:pt idx="4">
                  <c:v>19.079999999999998</c:v>
                </c:pt>
              </c:numCache>
            </c:numRef>
          </c:val>
          <c:extLst>
            <c:ext xmlns:c16="http://schemas.microsoft.com/office/drawing/2014/chart" uri="{C3380CC4-5D6E-409C-BE32-E72D297353CC}">
              <c16:uniqueId val="{00000000-DE60-4AD3-A83F-6A31F47AD8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DE60-4AD3-A83F-6A31F47AD8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481.61</c:v>
                </c:pt>
                <c:pt idx="1">
                  <c:v>779.96</c:v>
                </c:pt>
                <c:pt idx="2">
                  <c:v>795.31</c:v>
                </c:pt>
                <c:pt idx="3">
                  <c:v>785.65</c:v>
                </c:pt>
                <c:pt idx="4">
                  <c:v>1095.01</c:v>
                </c:pt>
              </c:numCache>
            </c:numRef>
          </c:val>
          <c:extLst>
            <c:ext xmlns:c16="http://schemas.microsoft.com/office/drawing/2014/chart" uri="{C3380CC4-5D6E-409C-BE32-E72D297353CC}">
              <c16:uniqueId val="{00000000-AEEB-4841-90D4-432D3F79212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AEEB-4841-90D4-432D3F79212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五島市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35577</v>
      </c>
      <c r="AM8" s="42"/>
      <c r="AN8" s="42"/>
      <c r="AO8" s="42"/>
      <c r="AP8" s="42"/>
      <c r="AQ8" s="42"/>
      <c r="AR8" s="42"/>
      <c r="AS8" s="42"/>
      <c r="AT8" s="35">
        <f>データ!T6</f>
        <v>420.12</v>
      </c>
      <c r="AU8" s="35"/>
      <c r="AV8" s="35"/>
      <c r="AW8" s="35"/>
      <c r="AX8" s="35"/>
      <c r="AY8" s="35"/>
      <c r="AZ8" s="35"/>
      <c r="BA8" s="35"/>
      <c r="BB8" s="35">
        <f>データ!U6</f>
        <v>84.68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0.13</v>
      </c>
      <c r="Q10" s="35"/>
      <c r="R10" s="35"/>
      <c r="S10" s="35"/>
      <c r="T10" s="35"/>
      <c r="U10" s="35"/>
      <c r="V10" s="35"/>
      <c r="W10" s="35">
        <f>データ!Q6</f>
        <v>100</v>
      </c>
      <c r="X10" s="35"/>
      <c r="Y10" s="35"/>
      <c r="Z10" s="35"/>
      <c r="AA10" s="35"/>
      <c r="AB10" s="35"/>
      <c r="AC10" s="35"/>
      <c r="AD10" s="42">
        <f>データ!R6</f>
        <v>3350</v>
      </c>
      <c r="AE10" s="42"/>
      <c r="AF10" s="42"/>
      <c r="AG10" s="42"/>
      <c r="AH10" s="42"/>
      <c r="AI10" s="42"/>
      <c r="AJ10" s="42"/>
      <c r="AK10" s="2"/>
      <c r="AL10" s="42">
        <f>データ!V6</f>
        <v>46</v>
      </c>
      <c r="AM10" s="42"/>
      <c r="AN10" s="42"/>
      <c r="AO10" s="42"/>
      <c r="AP10" s="42"/>
      <c r="AQ10" s="42"/>
      <c r="AR10" s="42"/>
      <c r="AS10" s="42"/>
      <c r="AT10" s="35">
        <f>データ!W6</f>
        <v>0.14000000000000001</v>
      </c>
      <c r="AU10" s="35"/>
      <c r="AV10" s="35"/>
      <c r="AW10" s="35"/>
      <c r="AX10" s="35"/>
      <c r="AY10" s="35"/>
      <c r="AZ10" s="35"/>
      <c r="BA10" s="35"/>
      <c r="BB10" s="35">
        <f>データ!X6</f>
        <v>328.57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43</v>
      </c>
      <c r="N86" s="12" t="s">
        <v>43</v>
      </c>
      <c r="O86" s="12" t="str">
        <f>データ!EO6</f>
        <v>【0.01】</v>
      </c>
    </row>
  </sheetData>
  <sheetProtection algorithmName="SHA-512" hashValue="49tJOvmWxVRITic3RLd06moY5uMWtakBSwTcqFZBTZDZdM7yUMEtN1R+jtpNMiYc7a1pH7dsQnnPzv7QTrmseQ==" saltValue="0wmTAKBgwbeMMc1T49wc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422118</v>
      </c>
      <c r="D6" s="19">
        <f t="shared" si="3"/>
        <v>47</v>
      </c>
      <c r="E6" s="19">
        <f t="shared" si="3"/>
        <v>17</v>
      </c>
      <c r="F6" s="19">
        <f t="shared" si="3"/>
        <v>6</v>
      </c>
      <c r="G6" s="19">
        <f t="shared" si="3"/>
        <v>0</v>
      </c>
      <c r="H6" s="19" t="str">
        <f t="shared" si="3"/>
        <v>長崎県　五島市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0.13</v>
      </c>
      <c r="Q6" s="20">
        <f t="shared" si="3"/>
        <v>100</v>
      </c>
      <c r="R6" s="20">
        <f t="shared" si="3"/>
        <v>3350</v>
      </c>
      <c r="S6" s="20">
        <f t="shared" si="3"/>
        <v>35577</v>
      </c>
      <c r="T6" s="20">
        <f t="shared" si="3"/>
        <v>420.12</v>
      </c>
      <c r="U6" s="20">
        <f t="shared" si="3"/>
        <v>84.68</v>
      </c>
      <c r="V6" s="20">
        <f t="shared" si="3"/>
        <v>46</v>
      </c>
      <c r="W6" s="20">
        <f t="shared" si="3"/>
        <v>0.14000000000000001</v>
      </c>
      <c r="X6" s="20">
        <f t="shared" si="3"/>
        <v>328.57</v>
      </c>
      <c r="Y6" s="21">
        <f>IF(Y7="",NA(),Y7)</f>
        <v>51.75</v>
      </c>
      <c r="Z6" s="21">
        <f t="shared" ref="Z6:AH6" si="4">IF(Z7="",NA(),Z7)</f>
        <v>55.68</v>
      </c>
      <c r="AA6" s="21">
        <f t="shared" si="4"/>
        <v>55.71</v>
      </c>
      <c r="AB6" s="21">
        <f t="shared" si="4"/>
        <v>54.05</v>
      </c>
      <c r="AC6" s="21">
        <f t="shared" si="4"/>
        <v>60.38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5647.87</v>
      </c>
      <c r="BG6" s="21">
        <f t="shared" ref="BG6:BO6" si="7">IF(BG7="",NA(),BG7)</f>
        <v>5127</v>
      </c>
      <c r="BH6" s="21">
        <f t="shared" si="7"/>
        <v>5081.43</v>
      </c>
      <c r="BI6" s="21">
        <f t="shared" si="7"/>
        <v>3830.73</v>
      </c>
      <c r="BJ6" s="21">
        <f t="shared" si="7"/>
        <v>3468.52</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35.04</v>
      </c>
      <c r="BR6" s="21">
        <f t="shared" ref="BR6:BZ6" si="8">IF(BR7="",NA(),BR7)</f>
        <v>27.76</v>
      </c>
      <c r="BS6" s="21">
        <f t="shared" si="8"/>
        <v>24.79</v>
      </c>
      <c r="BT6" s="21">
        <f t="shared" si="8"/>
        <v>26.96</v>
      </c>
      <c r="BU6" s="21">
        <f t="shared" si="8"/>
        <v>19.079999999999998</v>
      </c>
      <c r="BV6" s="21">
        <f t="shared" si="8"/>
        <v>45.81</v>
      </c>
      <c r="BW6" s="21">
        <f t="shared" si="8"/>
        <v>43.43</v>
      </c>
      <c r="BX6" s="21">
        <f t="shared" si="8"/>
        <v>41.41</v>
      </c>
      <c r="BY6" s="21">
        <f t="shared" si="8"/>
        <v>39.64</v>
      </c>
      <c r="BZ6" s="21">
        <f t="shared" si="8"/>
        <v>40</v>
      </c>
      <c r="CA6" s="20" t="str">
        <f>IF(CA7="","",IF(CA7="-","【-】","【"&amp;SUBSTITUTE(TEXT(CA7,"#,##0.00"),"-","△")&amp;"】"))</f>
        <v>【44.22】</v>
      </c>
      <c r="CB6" s="21">
        <f>IF(CB7="",NA(),CB7)</f>
        <v>481.61</v>
      </c>
      <c r="CC6" s="21">
        <f t="shared" ref="CC6:CK6" si="9">IF(CC7="",NA(),CC7)</f>
        <v>779.96</v>
      </c>
      <c r="CD6" s="21">
        <f t="shared" si="9"/>
        <v>795.31</v>
      </c>
      <c r="CE6" s="21">
        <f t="shared" si="9"/>
        <v>785.65</v>
      </c>
      <c r="CF6" s="21">
        <f t="shared" si="9"/>
        <v>1095.01</v>
      </c>
      <c r="CG6" s="21">
        <f t="shared" si="9"/>
        <v>383.92</v>
      </c>
      <c r="CH6" s="21">
        <f t="shared" si="9"/>
        <v>400.44</v>
      </c>
      <c r="CI6" s="21">
        <f t="shared" si="9"/>
        <v>417.56</v>
      </c>
      <c r="CJ6" s="21">
        <f t="shared" si="9"/>
        <v>449.72</v>
      </c>
      <c r="CK6" s="21">
        <f t="shared" si="9"/>
        <v>437.27</v>
      </c>
      <c r="CL6" s="20" t="str">
        <f>IF(CL7="","",IF(CL7="-","【-】","【"&amp;SUBSTITUTE(TEXT(CL7,"#,##0.00"),"-","△")&amp;"】"))</f>
        <v>【392.85】</v>
      </c>
      <c r="CM6" s="21">
        <f>IF(CM7="",NA(),CM7)</f>
        <v>12.35</v>
      </c>
      <c r="CN6" s="21">
        <f t="shared" ref="CN6:CV6" si="10">IF(CN7="",NA(),CN7)</f>
        <v>12.35</v>
      </c>
      <c r="CO6" s="21">
        <f t="shared" si="10"/>
        <v>12.35</v>
      </c>
      <c r="CP6" s="21">
        <f t="shared" si="10"/>
        <v>12.35</v>
      </c>
      <c r="CQ6" s="21">
        <f t="shared" si="10"/>
        <v>12.35</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69.489999999999995</v>
      </c>
      <c r="CY6" s="21">
        <f t="shared" ref="CY6:DG6" si="11">IF(CY7="",NA(),CY7)</f>
        <v>78.180000000000007</v>
      </c>
      <c r="CZ6" s="21">
        <f t="shared" si="11"/>
        <v>81.63</v>
      </c>
      <c r="DA6" s="21">
        <f t="shared" si="11"/>
        <v>78.430000000000007</v>
      </c>
      <c r="DB6" s="21">
        <f t="shared" si="11"/>
        <v>84.78</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422118</v>
      </c>
      <c r="D7" s="23">
        <v>47</v>
      </c>
      <c r="E7" s="23">
        <v>17</v>
      </c>
      <c r="F7" s="23">
        <v>6</v>
      </c>
      <c r="G7" s="23">
        <v>0</v>
      </c>
      <c r="H7" s="23" t="s">
        <v>96</v>
      </c>
      <c r="I7" s="23" t="s">
        <v>97</v>
      </c>
      <c r="J7" s="23" t="s">
        <v>98</v>
      </c>
      <c r="K7" s="23" t="s">
        <v>99</v>
      </c>
      <c r="L7" s="23" t="s">
        <v>100</v>
      </c>
      <c r="M7" s="23" t="s">
        <v>101</v>
      </c>
      <c r="N7" s="24" t="s">
        <v>102</v>
      </c>
      <c r="O7" s="24" t="s">
        <v>103</v>
      </c>
      <c r="P7" s="24">
        <v>0.13</v>
      </c>
      <c r="Q7" s="24">
        <v>100</v>
      </c>
      <c r="R7" s="24">
        <v>3350</v>
      </c>
      <c r="S7" s="24">
        <v>35577</v>
      </c>
      <c r="T7" s="24">
        <v>420.12</v>
      </c>
      <c r="U7" s="24">
        <v>84.68</v>
      </c>
      <c r="V7" s="24">
        <v>46</v>
      </c>
      <c r="W7" s="24">
        <v>0.14000000000000001</v>
      </c>
      <c r="X7" s="24">
        <v>328.57</v>
      </c>
      <c r="Y7" s="24">
        <v>51.75</v>
      </c>
      <c r="Z7" s="24">
        <v>55.68</v>
      </c>
      <c r="AA7" s="24">
        <v>55.71</v>
      </c>
      <c r="AB7" s="24">
        <v>54.05</v>
      </c>
      <c r="AC7" s="24">
        <v>60.38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5647.87</v>
      </c>
      <c r="BG7" s="24">
        <v>5127</v>
      </c>
      <c r="BH7" s="24">
        <v>5081.43</v>
      </c>
      <c r="BI7" s="24">
        <v>3830.73</v>
      </c>
      <c r="BJ7" s="24">
        <v>3468.52</v>
      </c>
      <c r="BK7" s="24">
        <v>1060.8599999999999</v>
      </c>
      <c r="BL7" s="24">
        <v>1006.65</v>
      </c>
      <c r="BM7" s="24">
        <v>998.42</v>
      </c>
      <c r="BN7" s="24">
        <v>1095.52</v>
      </c>
      <c r="BO7" s="24">
        <v>1056.55</v>
      </c>
      <c r="BP7" s="24">
        <v>974.72</v>
      </c>
      <c r="BQ7" s="24">
        <v>35.04</v>
      </c>
      <c r="BR7" s="24">
        <v>27.76</v>
      </c>
      <c r="BS7" s="24">
        <v>24.79</v>
      </c>
      <c r="BT7" s="24">
        <v>26.96</v>
      </c>
      <c r="BU7" s="24">
        <v>19.079999999999998</v>
      </c>
      <c r="BV7" s="24">
        <v>45.81</v>
      </c>
      <c r="BW7" s="24">
        <v>43.43</v>
      </c>
      <c r="BX7" s="24">
        <v>41.41</v>
      </c>
      <c r="BY7" s="24">
        <v>39.64</v>
      </c>
      <c r="BZ7" s="24">
        <v>40</v>
      </c>
      <c r="CA7" s="24">
        <v>44.22</v>
      </c>
      <c r="CB7" s="24">
        <v>481.61</v>
      </c>
      <c r="CC7" s="24">
        <v>779.96</v>
      </c>
      <c r="CD7" s="24">
        <v>795.31</v>
      </c>
      <c r="CE7" s="24">
        <v>785.65</v>
      </c>
      <c r="CF7" s="24">
        <v>1095.01</v>
      </c>
      <c r="CG7" s="24">
        <v>383.92</v>
      </c>
      <c r="CH7" s="24">
        <v>400.44</v>
      </c>
      <c r="CI7" s="24">
        <v>417.56</v>
      </c>
      <c r="CJ7" s="24">
        <v>449.72</v>
      </c>
      <c r="CK7" s="24">
        <v>437.27</v>
      </c>
      <c r="CL7" s="24">
        <v>392.85</v>
      </c>
      <c r="CM7" s="24">
        <v>12.35</v>
      </c>
      <c r="CN7" s="24">
        <v>12.35</v>
      </c>
      <c r="CO7" s="24">
        <v>12.35</v>
      </c>
      <c r="CP7" s="24">
        <v>12.35</v>
      </c>
      <c r="CQ7" s="24">
        <v>12.35</v>
      </c>
      <c r="CR7" s="24">
        <v>33.21</v>
      </c>
      <c r="CS7" s="24">
        <v>32.229999999999997</v>
      </c>
      <c r="CT7" s="24">
        <v>32.479999999999997</v>
      </c>
      <c r="CU7" s="24">
        <v>30.19</v>
      </c>
      <c r="CV7" s="24">
        <v>28.77</v>
      </c>
      <c r="CW7" s="24">
        <v>32.229999999999997</v>
      </c>
      <c r="CX7" s="24">
        <v>69.489999999999995</v>
      </c>
      <c r="CY7" s="24">
        <v>78.180000000000007</v>
      </c>
      <c r="CZ7" s="24">
        <v>81.63</v>
      </c>
      <c r="DA7" s="24">
        <v>78.430000000000007</v>
      </c>
      <c r="DB7" s="24">
        <v>84.78</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五十嵐建哉</cp:lastModifiedBy>
  <dcterms:created xsi:type="dcterms:W3CDTF">2022-12-01T02:03:57Z</dcterms:created>
  <dcterms:modified xsi:type="dcterms:W3CDTF">2023-02-22T00:37:23Z</dcterms:modified>
  <cp:category/>
</cp:coreProperties>
</file>