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1684\Desktop\08_下水道\"/>
    </mc:Choice>
  </mc:AlternateContent>
  <workbookProtection workbookAlgorithmName="SHA-512" workbookHashValue="7zUR0wjsogqZVXgq7IwJWjN6yVv+FnDUSS8MXldUVo04zuKq6+joPVRRSxbGd+Esd+0ahtncIP2FM4Mtwfi5sA==" workbookSaltValue="LuAS8cBLH84HHoRMol4W+A=="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<sst xmlns="http://schemas.openxmlformats.org/spreadsheetml/2006/main" count="297" uniqueCount="117">
  <si>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</si>
  <si>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</si>
  <si>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</si>
  <si>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</si>
  <si>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</si>
  <si>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</si>
  <si>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</si>
  <si>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</si>
  <si>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</si>
  <si>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</si>
  <si>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</si>
  <si>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</si>
  <si>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</si>
  <si>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</si>
  <si>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</si>
  <si>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</si>
  <si>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</si>
  <si>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</si>
  <si>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</si>
  <si>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</si>
  <si>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</si>
  <si>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</si>
  <si>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</si>
  <si>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</si>
  <si>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</si>
  <si>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</si>
  <si>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</si>
  <si>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</si>
  <si>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</si>
  <si>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</si>
  <si>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</si>
  <si>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</si>
  <si>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</si>
  <si>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</si>
  <si>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</si>
  <si>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</si>
  <si>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</si>
  <si>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</si>
  <si>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</si>
  <si>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</si>
  <si>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</si>
  <si>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</si>
  <si>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</si>
  <si>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</si>
  <si>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</si>
  <si>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</si>
  <si>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</si>
  <si>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</si>
  <si>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</si>
  <si>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</si>
  <si>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</si>
  <si>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</si>
  <si>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</si>
  <si>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</si>
  <si>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</si>
  <si>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</si>
  <si>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</si>
  <si>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</si>
  <si>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</si>
  <si>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</si>
  <si>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</si>
  <si>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</si>
  <si>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</si>
  <si>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</si>
  <si>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</si>
  <si>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</si>
  <si>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</si>
  <si>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</si>
  <si>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</si>
  <si>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</si>
  <si>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</si>
  <si>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</si>
  <si>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</si>
  <si>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</si>
  <si>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</si>
  <si>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</si>
  <si>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</si>
  <si>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</si>
  <si>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</si>
  <si>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</si>
  <si>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</si>
  <si>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</si>
  <si>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</si>
  <si>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</si>
  <si>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</si>
  <si>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</si>
  <si>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</si>
  <si>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</si>
  <si>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</si>
  <si>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</si>
  <si>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</si>
  <si>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</si>
  <si>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</si>
  <si>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</si>
  <si>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</si>
  <si>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</si>
  <si>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</si>
  <si>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</si>
  <si>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</si>
  <si>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</si>
  <si>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</si>
  <si>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</si>
  <si>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</si>
  <si>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</si>
  <si>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</si>
  <si>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</si>
  <si>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</si>
  <si>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</si>
  <si>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</si>
  <si>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</si>
  <si>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</si>
  <si>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</si>
  <si>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</si>
  <si>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</si>
  <si>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小規模集合排水処理事業においては、「施設利用率」及び「水洗化率」が低いため、「経費回収率」が類似団体平均値より低く、使用料以外の収入、主に市の一般会計からの繰入金に依存している状況である。
 一方、固定的な経費を含む汚水処理原価は、類似団体平均値よりも高い数値となっている。
　経営改善のために、戸別訪問などにより水洗化人口及び有収水量の増加を目指すとともに、適正な使用料収入の確保や汚水処理費の削減を行うことが必要である。</t>
    <rPh sb="68" eb="69">
      <t>オモ</t>
    </rPh>
    <rPh sb="70" eb="71">
      <t>シ</t>
    </rPh>
    <rPh sb="72" eb="74">
      <t>イッパン</t>
    </rPh>
    <rPh sb="74" eb="76">
      <t>カイケイ</t>
    </rPh>
    <rPh sb="79" eb="81">
      <t>クリイレ</t>
    </rPh>
    <rPh sb="81" eb="82">
      <t>キン</t>
    </rPh>
    <phoneticPr fontId="4"/>
  </si>
  <si>
    <t>　小規模集合排水処理事業は、平成15年から着手しており整備は終了している。処理場施設や電気設備等及び管渠の耐用年数を経過していない</t>
    <phoneticPr fontId="4"/>
  </si>
  <si>
    <t>　小規模集合排水処理事業は平成16年度に供用開始している。経営改善のために、汚水処理費の削減と戸別訪問等による水洗化率及び有収水量の増加を図る。資産の把握、適正な使用料収入の確保、将来定期には料金見直しの検討を行い、今後の施設更新に備えることが必要となってくる。
※令和2年度より地方公営企業法適用事業となったため、令和元年度以前のデータは該当数値のあるものであっても本分析表に記載されていない。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</si>
</sst>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E81-4833-A0DB-21EDC087398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EE81-4833-A0DB-21EDC087398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8.82</c:v>
                </c:pt>
                <c:pt idx="4">
                  <c:v>7.35</c:v>
                </c:pt>
              </c:numCache>
            </c:numRef>
          </c:val>
          <c:extLst>
            <c:ext xmlns:c16="http://schemas.microsoft.com/office/drawing/2014/chart" uri="{C3380CC4-5D6E-409C-BE32-E72D297353CC}">
              <c16:uniqueId val="{00000000-B36E-4880-B2B3-49EBCFAD0D3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34.700000000000003</c:v>
                </c:pt>
                <c:pt idx="4">
                  <c:v>46.83</c:v>
                </c:pt>
              </c:numCache>
            </c:numRef>
          </c:val>
          <c:smooth val="0"/>
          <c:extLst>
            <c:ext xmlns:c16="http://schemas.microsoft.com/office/drawing/2014/chart" uri="{C3380CC4-5D6E-409C-BE32-E72D297353CC}">
              <c16:uniqueId val="{00000001-B36E-4880-B2B3-49EBCFAD0D3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77.48</c:v>
                </c:pt>
                <c:pt idx="4">
                  <c:v>81.25</c:v>
                </c:pt>
              </c:numCache>
            </c:numRef>
          </c:val>
          <c:extLst>
            <c:ext xmlns:c16="http://schemas.microsoft.com/office/drawing/2014/chart" uri="{C3380CC4-5D6E-409C-BE32-E72D297353CC}">
              <c16:uniqueId val="{00000000-83DA-402B-8A6F-1EF5AE84CC3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90.04</c:v>
                </c:pt>
                <c:pt idx="4">
                  <c:v>90.58</c:v>
                </c:pt>
              </c:numCache>
            </c:numRef>
          </c:val>
          <c:smooth val="0"/>
          <c:extLst>
            <c:ext xmlns:c16="http://schemas.microsoft.com/office/drawing/2014/chart" uri="{C3380CC4-5D6E-409C-BE32-E72D297353CC}">
              <c16:uniqueId val="{00000001-83DA-402B-8A6F-1EF5AE84CC3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100.29</c:v>
                </c:pt>
                <c:pt idx="4">
                  <c:v>102.14</c:v>
                </c:pt>
              </c:numCache>
            </c:numRef>
          </c:val>
          <c:extLst>
            <c:ext xmlns:c16="http://schemas.microsoft.com/office/drawing/2014/chart" uri="{C3380CC4-5D6E-409C-BE32-E72D297353CC}">
              <c16:uniqueId val="{00000000-6672-4C89-82BD-D61ADEC6D72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100.42</c:v>
                </c:pt>
                <c:pt idx="4">
                  <c:v>98.03</c:v>
                </c:pt>
              </c:numCache>
            </c:numRef>
          </c:val>
          <c:smooth val="0"/>
          <c:extLst>
            <c:ext xmlns:c16="http://schemas.microsoft.com/office/drawing/2014/chart" uri="{C3380CC4-5D6E-409C-BE32-E72D297353CC}">
              <c16:uniqueId val="{00000001-6672-4C89-82BD-D61ADEC6D72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6.2</c:v>
                </c:pt>
                <c:pt idx="4">
                  <c:v>12.39</c:v>
                </c:pt>
              </c:numCache>
            </c:numRef>
          </c:val>
          <c:extLst>
            <c:ext xmlns:c16="http://schemas.microsoft.com/office/drawing/2014/chart" uri="{C3380CC4-5D6E-409C-BE32-E72D297353CC}">
              <c16:uniqueId val="{00000000-054B-40E8-A87B-CFC69BCF4F1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29.28</c:v>
                </c:pt>
                <c:pt idx="4">
                  <c:v>32.380000000000003</c:v>
                </c:pt>
              </c:numCache>
            </c:numRef>
          </c:val>
          <c:smooth val="0"/>
          <c:extLst>
            <c:ext xmlns:c16="http://schemas.microsoft.com/office/drawing/2014/chart" uri="{C3380CC4-5D6E-409C-BE32-E72D297353CC}">
              <c16:uniqueId val="{00000001-054B-40E8-A87B-CFC69BCF4F1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61C-4470-A7D0-8F5FB252AF2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461C-4470-A7D0-8F5FB252AF2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907-45BA-9412-19C5743754F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762.05</c:v>
                </c:pt>
                <c:pt idx="4">
                  <c:v>755.68</c:v>
                </c:pt>
              </c:numCache>
            </c:numRef>
          </c:val>
          <c:smooth val="0"/>
          <c:extLst>
            <c:ext xmlns:c16="http://schemas.microsoft.com/office/drawing/2014/chart" uri="{C3380CC4-5D6E-409C-BE32-E72D297353CC}">
              <c16:uniqueId val="{00000001-3907-45BA-9412-19C5743754F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299.64</c:v>
                </c:pt>
                <c:pt idx="4">
                  <c:v>275.73</c:v>
                </c:pt>
              </c:numCache>
            </c:numRef>
          </c:val>
          <c:extLst>
            <c:ext xmlns:c16="http://schemas.microsoft.com/office/drawing/2014/chart" uri="{C3380CC4-5D6E-409C-BE32-E72D297353CC}">
              <c16:uniqueId val="{00000000-4547-474B-8596-F4DA74ADB4F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92.61</c:v>
                </c:pt>
                <c:pt idx="4">
                  <c:v>91.41</c:v>
                </c:pt>
              </c:numCache>
            </c:numRef>
          </c:val>
          <c:smooth val="0"/>
          <c:extLst>
            <c:ext xmlns:c16="http://schemas.microsoft.com/office/drawing/2014/chart" uri="{C3380CC4-5D6E-409C-BE32-E72D297353CC}">
              <c16:uniqueId val="{00000001-4547-474B-8596-F4DA74ADB4F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441.25</c:v>
                </c:pt>
                <c:pt idx="4">
                  <c:v>137.86000000000001</c:v>
                </c:pt>
              </c:numCache>
            </c:numRef>
          </c:val>
          <c:extLst>
            <c:ext xmlns:c16="http://schemas.microsoft.com/office/drawing/2014/chart" uri="{C3380CC4-5D6E-409C-BE32-E72D297353CC}">
              <c16:uniqueId val="{00000000-0062-4A51-8973-30A8AA0CD50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1640.16</c:v>
                </c:pt>
                <c:pt idx="4">
                  <c:v>1521.05</c:v>
                </c:pt>
              </c:numCache>
            </c:numRef>
          </c:val>
          <c:smooth val="0"/>
          <c:extLst>
            <c:ext xmlns:c16="http://schemas.microsoft.com/office/drawing/2014/chart" uri="{C3380CC4-5D6E-409C-BE32-E72D297353CC}">
              <c16:uniqueId val="{00000001-0062-4A51-8973-30A8AA0CD50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15.9</c:v>
                </c:pt>
                <c:pt idx="4">
                  <c:v>14.92</c:v>
                </c:pt>
              </c:numCache>
            </c:numRef>
          </c:val>
          <c:extLst>
            <c:ext xmlns:c16="http://schemas.microsoft.com/office/drawing/2014/chart" uri="{C3380CC4-5D6E-409C-BE32-E72D297353CC}">
              <c16:uniqueId val="{00000000-A112-4313-AA41-5916391DE9F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38.270000000000003</c:v>
                </c:pt>
                <c:pt idx="4">
                  <c:v>37.520000000000003</c:v>
                </c:pt>
              </c:numCache>
            </c:numRef>
          </c:val>
          <c:smooth val="0"/>
          <c:extLst>
            <c:ext xmlns:c16="http://schemas.microsoft.com/office/drawing/2014/chart" uri="{C3380CC4-5D6E-409C-BE32-E72D297353CC}">
              <c16:uniqueId val="{00000001-A112-4313-AA41-5916391DE9F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872.04</c:v>
                </c:pt>
                <c:pt idx="4">
                  <c:v>934.38</c:v>
                </c:pt>
              </c:numCache>
            </c:numRef>
          </c:val>
          <c:extLst>
            <c:ext xmlns:c16="http://schemas.microsoft.com/office/drawing/2014/chart" uri="{C3380CC4-5D6E-409C-BE32-E72D297353CC}">
              <c16:uniqueId val="{00000000-A619-4D09-93E3-1919A6DBD49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486.77</c:v>
                </c:pt>
                <c:pt idx="4">
                  <c:v>502.1</c:v>
                </c:pt>
              </c:numCache>
            </c:numRef>
          </c:val>
          <c:smooth val="0"/>
          <c:extLst>
            <c:ext xmlns:c16="http://schemas.microsoft.com/office/drawing/2014/chart" uri="{C3380CC4-5D6E-409C-BE32-E72D297353CC}">
              <c16:uniqueId val="{00000001-A619-4D09-93E3-1919A6DBD49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【98.12】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【736.54】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【1,522.01】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3"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長崎県　雲仙市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小規模集合排水処理</v>
      </c>
      <c r="Q8" s="65"/>
      <c r="R8" s="65"/>
      <c r="S8" s="65"/>
      <c r="T8" s="65"/>
      <c r="U8" s="65"/>
      <c r="V8" s="65"/>
      <c r="W8" s="65" t="str">
        <f>データ!L6</f>
        <v>I2</v>
      </c>
      <c r="X8" s="65"/>
      <c r="Y8" s="65"/>
      <c r="Z8" s="65"/>
      <c r="AA8" s="65"/>
      <c r="AB8" s="65"/>
      <c r="AC8" s="65"/>
      <c r="AD8" s="66" t="str">
        <f>データ!$M$6</f>
        <v>非設置</v>
      </c>
      <c r="AE8" s="66"/>
      <c r="AF8" s="66"/>
      <c r="AG8" s="66"/>
      <c r="AH8" s="66"/>
      <c r="AI8" s="66"/>
      <c r="AJ8" s="66"/>
      <c r="AK8" s="3"/>
      <c r="AL8" s="54">
        <f>データ!S6</f>
        <v>42227</v>
      </c>
      <c r="AM8" s="54"/>
      <c r="AN8" s="54"/>
      <c r="AO8" s="54"/>
      <c r="AP8" s="54"/>
      <c r="AQ8" s="54"/>
      <c r="AR8" s="54"/>
      <c r="AS8" s="54"/>
      <c r="AT8" s="53">
        <f>データ!T6</f>
        <v>214.31</v>
      </c>
      <c r="AU8" s="53"/>
      <c r="AV8" s="53"/>
      <c r="AW8" s="53"/>
      <c r="AX8" s="53"/>
      <c r="AY8" s="53"/>
      <c r="AZ8" s="53"/>
      <c r="BA8" s="53"/>
      <c r="BB8" s="53">
        <f>データ!U6</f>
        <v>197.04</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24.21</v>
      </c>
      <c r="J10" s="53"/>
      <c r="K10" s="53"/>
      <c r="L10" s="53"/>
      <c r="M10" s="53"/>
      <c r="N10" s="53"/>
      <c r="O10" s="53"/>
      <c r="P10" s="53">
        <f>データ!P6</f>
        <v>0.23</v>
      </c>
      <c r="Q10" s="53"/>
      <c r="R10" s="53"/>
      <c r="S10" s="53"/>
      <c r="T10" s="53"/>
      <c r="U10" s="53"/>
      <c r="V10" s="53"/>
      <c r="W10" s="53">
        <f>データ!Q6</f>
        <v>100</v>
      </c>
      <c r="X10" s="53"/>
      <c r="Y10" s="53"/>
      <c r="Z10" s="53"/>
      <c r="AA10" s="53"/>
      <c r="AB10" s="53"/>
      <c r="AC10" s="53"/>
      <c r="AD10" s="54">
        <f>データ!R6</f>
        <v>3080</v>
      </c>
      <c r="AE10" s="54"/>
      <c r="AF10" s="54"/>
      <c r="AG10" s="54"/>
      <c r="AH10" s="54"/>
      <c r="AI10" s="54"/>
      <c r="AJ10" s="54"/>
      <c r="AK10" s="2"/>
      <c r="AL10" s="54">
        <f>データ!V6</f>
        <v>96</v>
      </c>
      <c r="AM10" s="54"/>
      <c r="AN10" s="54"/>
      <c r="AO10" s="54"/>
      <c r="AP10" s="54"/>
      <c r="AQ10" s="54"/>
      <c r="AR10" s="54"/>
      <c r="AS10" s="54"/>
      <c r="AT10" s="53">
        <f>データ!W6</f>
        <v>0.28999999999999998</v>
      </c>
      <c r="AU10" s="53"/>
      <c r="AV10" s="53"/>
      <c r="AW10" s="53"/>
      <c r="AX10" s="53"/>
      <c r="AY10" s="53"/>
      <c r="AZ10" s="53"/>
      <c r="BA10" s="53"/>
      <c r="BB10" s="53">
        <f>データ!X6</f>
        <v>331.03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79"/>
      <c r="BN16" s="79"/>
      <c r="BO16" s="79"/>
      <c r="BP16" s="79"/>
      <c r="BQ16" s="79"/>
      <c r="BR16" s="79"/>
      <c r="BS16" s="79"/>
      <c r="BT16" s="79"/>
      <c r="BU16" s="79"/>
      <c r="BV16" s="79"/>
      <c r="BW16" s="79"/>
      <c r="BX16" s="79"/>
      <c r="BY16" s="7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79"/>
      <c r="BN17" s="79"/>
      <c r="BO17" s="79"/>
      <c r="BP17" s="79"/>
      <c r="BQ17" s="79"/>
      <c r="BR17" s="79"/>
      <c r="BS17" s="79"/>
      <c r="BT17" s="79"/>
      <c r="BU17" s="79"/>
      <c r="BV17" s="79"/>
      <c r="BW17" s="79"/>
      <c r="BX17" s="79"/>
      <c r="BY17" s="7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79"/>
      <c r="BN18" s="79"/>
      <c r="BO18" s="79"/>
      <c r="BP18" s="79"/>
      <c r="BQ18" s="79"/>
      <c r="BR18" s="79"/>
      <c r="BS18" s="79"/>
      <c r="BT18" s="79"/>
      <c r="BU18" s="79"/>
      <c r="BV18" s="79"/>
      <c r="BW18" s="79"/>
      <c r="BX18" s="79"/>
      <c r="BY18" s="7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79"/>
      <c r="BN19" s="79"/>
      <c r="BO19" s="79"/>
      <c r="BP19" s="79"/>
      <c r="BQ19" s="79"/>
      <c r="BR19" s="79"/>
      <c r="BS19" s="79"/>
      <c r="BT19" s="79"/>
      <c r="BU19" s="79"/>
      <c r="BV19" s="79"/>
      <c r="BW19" s="79"/>
      <c r="BX19" s="79"/>
      <c r="BY19" s="7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79"/>
      <c r="BN20" s="79"/>
      <c r="BO20" s="79"/>
      <c r="BP20" s="79"/>
      <c r="BQ20" s="79"/>
      <c r="BR20" s="79"/>
      <c r="BS20" s="79"/>
      <c r="BT20" s="79"/>
      <c r="BU20" s="79"/>
      <c r="BV20" s="79"/>
      <c r="BW20" s="79"/>
      <c r="BX20" s="79"/>
      <c r="BY20" s="7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79"/>
      <c r="BN21" s="79"/>
      <c r="BO21" s="79"/>
      <c r="BP21" s="79"/>
      <c r="BQ21" s="79"/>
      <c r="BR21" s="79"/>
      <c r="BS21" s="79"/>
      <c r="BT21" s="79"/>
      <c r="BU21" s="79"/>
      <c r="BV21" s="79"/>
      <c r="BW21" s="79"/>
      <c r="BX21" s="79"/>
      <c r="BY21" s="7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79"/>
      <c r="BN22" s="79"/>
      <c r="BO22" s="79"/>
      <c r="BP22" s="79"/>
      <c r="BQ22" s="79"/>
      <c r="BR22" s="79"/>
      <c r="BS22" s="79"/>
      <c r="BT22" s="79"/>
      <c r="BU22" s="79"/>
      <c r="BV22" s="79"/>
      <c r="BW22" s="79"/>
      <c r="BX22" s="79"/>
      <c r="BY22" s="7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79"/>
      <c r="BN23" s="79"/>
      <c r="BO23" s="79"/>
      <c r="BP23" s="79"/>
      <c r="BQ23" s="79"/>
      <c r="BR23" s="79"/>
      <c r="BS23" s="79"/>
      <c r="BT23" s="79"/>
      <c r="BU23" s="79"/>
      <c r="BV23" s="79"/>
      <c r="BW23" s="79"/>
      <c r="BX23" s="79"/>
      <c r="BY23" s="7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79"/>
      <c r="BN24" s="79"/>
      <c r="BO24" s="79"/>
      <c r="BP24" s="79"/>
      <c r="BQ24" s="79"/>
      <c r="BR24" s="79"/>
      <c r="BS24" s="79"/>
      <c r="BT24" s="79"/>
      <c r="BU24" s="79"/>
      <c r="BV24" s="79"/>
      <c r="BW24" s="79"/>
      <c r="BX24" s="79"/>
      <c r="BY24" s="7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79"/>
      <c r="BN25" s="79"/>
      <c r="BO25" s="79"/>
      <c r="BP25" s="79"/>
      <c r="BQ25" s="79"/>
      <c r="BR25" s="79"/>
      <c r="BS25" s="79"/>
      <c r="BT25" s="79"/>
      <c r="BU25" s="79"/>
      <c r="BV25" s="79"/>
      <c r="BW25" s="79"/>
      <c r="BX25" s="79"/>
      <c r="BY25" s="7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79"/>
      <c r="BN26" s="79"/>
      <c r="BO26" s="79"/>
      <c r="BP26" s="79"/>
      <c r="BQ26" s="79"/>
      <c r="BR26" s="79"/>
      <c r="BS26" s="79"/>
      <c r="BT26" s="79"/>
      <c r="BU26" s="79"/>
      <c r="BV26" s="79"/>
      <c r="BW26" s="79"/>
      <c r="BX26" s="79"/>
      <c r="BY26" s="7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79"/>
      <c r="BN27" s="79"/>
      <c r="BO27" s="79"/>
      <c r="BP27" s="79"/>
      <c r="BQ27" s="79"/>
      <c r="BR27" s="79"/>
      <c r="BS27" s="79"/>
      <c r="BT27" s="79"/>
      <c r="BU27" s="79"/>
      <c r="BV27" s="79"/>
      <c r="BW27" s="79"/>
      <c r="BX27" s="79"/>
      <c r="BY27" s="7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79"/>
      <c r="BN28" s="79"/>
      <c r="BO28" s="79"/>
      <c r="BP28" s="79"/>
      <c r="BQ28" s="79"/>
      <c r="BR28" s="79"/>
      <c r="BS28" s="79"/>
      <c r="BT28" s="79"/>
      <c r="BU28" s="79"/>
      <c r="BV28" s="79"/>
      <c r="BW28" s="79"/>
      <c r="BX28" s="79"/>
      <c r="BY28" s="7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79"/>
      <c r="BN29" s="79"/>
      <c r="BO29" s="79"/>
      <c r="BP29" s="79"/>
      <c r="BQ29" s="79"/>
      <c r="BR29" s="79"/>
      <c r="BS29" s="79"/>
      <c r="BT29" s="79"/>
      <c r="BU29" s="79"/>
      <c r="BV29" s="79"/>
      <c r="BW29" s="79"/>
      <c r="BX29" s="79"/>
      <c r="BY29" s="7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79"/>
      <c r="BN30" s="79"/>
      <c r="BO30" s="79"/>
      <c r="BP30" s="79"/>
      <c r="BQ30" s="79"/>
      <c r="BR30" s="79"/>
      <c r="BS30" s="79"/>
      <c r="BT30" s="79"/>
      <c r="BU30" s="79"/>
      <c r="BV30" s="79"/>
      <c r="BW30" s="79"/>
      <c r="BX30" s="79"/>
      <c r="BY30" s="7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79"/>
      <c r="BN31" s="79"/>
      <c r="BO31" s="79"/>
      <c r="BP31" s="79"/>
      <c r="BQ31" s="79"/>
      <c r="BR31" s="79"/>
      <c r="BS31" s="79"/>
      <c r="BT31" s="79"/>
      <c r="BU31" s="79"/>
      <c r="BV31" s="79"/>
      <c r="BW31" s="79"/>
      <c r="BX31" s="79"/>
      <c r="BY31" s="7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79"/>
      <c r="BN32" s="79"/>
      <c r="BO32" s="79"/>
      <c r="BP32" s="79"/>
      <c r="BQ32" s="79"/>
      <c r="BR32" s="79"/>
      <c r="BS32" s="79"/>
      <c r="BT32" s="79"/>
      <c r="BU32" s="79"/>
      <c r="BV32" s="79"/>
      <c r="BW32" s="79"/>
      <c r="BX32" s="79"/>
      <c r="BY32" s="7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79"/>
      <c r="BN33" s="79"/>
      <c r="BO33" s="79"/>
      <c r="BP33" s="79"/>
      <c r="BQ33" s="79"/>
      <c r="BR33" s="79"/>
      <c r="BS33" s="79"/>
      <c r="BT33" s="79"/>
      <c r="BU33" s="79"/>
      <c r="BV33" s="79"/>
      <c r="BW33" s="79"/>
      <c r="BX33" s="79"/>
      <c r="BY33" s="7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79"/>
      <c r="BN34" s="79"/>
      <c r="BO34" s="79"/>
      <c r="BP34" s="79"/>
      <c r="BQ34" s="79"/>
      <c r="BR34" s="79"/>
      <c r="BS34" s="79"/>
      <c r="BT34" s="79"/>
      <c r="BU34" s="79"/>
      <c r="BV34" s="79"/>
      <c r="BW34" s="79"/>
      <c r="BX34" s="79"/>
      <c r="BY34" s="7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79"/>
      <c r="BN35" s="79"/>
      <c r="BO35" s="79"/>
      <c r="BP35" s="79"/>
      <c r="BQ35" s="79"/>
      <c r="BR35" s="79"/>
      <c r="BS35" s="79"/>
      <c r="BT35" s="79"/>
      <c r="BU35" s="79"/>
      <c r="BV35" s="79"/>
      <c r="BW35" s="79"/>
      <c r="BX35" s="79"/>
      <c r="BY35" s="7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79"/>
      <c r="BN36" s="79"/>
      <c r="BO36" s="79"/>
      <c r="BP36" s="79"/>
      <c r="BQ36" s="79"/>
      <c r="BR36" s="79"/>
      <c r="BS36" s="79"/>
      <c r="BT36" s="79"/>
      <c r="BU36" s="79"/>
      <c r="BV36" s="79"/>
      <c r="BW36" s="79"/>
      <c r="BX36" s="79"/>
      <c r="BY36" s="7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79"/>
      <c r="BN37" s="79"/>
      <c r="BO37" s="79"/>
      <c r="BP37" s="79"/>
      <c r="BQ37" s="79"/>
      <c r="BR37" s="79"/>
      <c r="BS37" s="79"/>
      <c r="BT37" s="79"/>
      <c r="BU37" s="79"/>
      <c r="BV37" s="79"/>
      <c r="BW37" s="79"/>
      <c r="BX37" s="79"/>
      <c r="BY37" s="7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79"/>
      <c r="BN38" s="79"/>
      <c r="BO38" s="79"/>
      <c r="BP38" s="79"/>
      <c r="BQ38" s="79"/>
      <c r="BR38" s="79"/>
      <c r="BS38" s="79"/>
      <c r="BT38" s="79"/>
      <c r="BU38" s="79"/>
      <c r="BV38" s="79"/>
      <c r="BW38" s="79"/>
      <c r="BX38" s="79"/>
      <c r="BY38" s="7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79"/>
      <c r="BN39" s="79"/>
      <c r="BO39" s="79"/>
      <c r="BP39" s="79"/>
      <c r="BQ39" s="79"/>
      <c r="BR39" s="79"/>
      <c r="BS39" s="79"/>
      <c r="BT39" s="79"/>
      <c r="BU39" s="79"/>
      <c r="BV39" s="79"/>
      <c r="BW39" s="79"/>
      <c r="BX39" s="79"/>
      <c r="BY39" s="7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79"/>
      <c r="BN40" s="79"/>
      <c r="BO40" s="79"/>
      <c r="BP40" s="79"/>
      <c r="BQ40" s="79"/>
      <c r="BR40" s="79"/>
      <c r="BS40" s="79"/>
      <c r="BT40" s="79"/>
      <c r="BU40" s="79"/>
      <c r="BV40" s="79"/>
      <c r="BW40" s="79"/>
      <c r="BX40" s="79"/>
      <c r="BY40" s="7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79"/>
      <c r="BN41" s="79"/>
      <c r="BO41" s="79"/>
      <c r="BP41" s="79"/>
      <c r="BQ41" s="79"/>
      <c r="BR41" s="79"/>
      <c r="BS41" s="79"/>
      <c r="BT41" s="79"/>
      <c r="BU41" s="79"/>
      <c r="BV41" s="79"/>
      <c r="BW41" s="79"/>
      <c r="BX41" s="79"/>
      <c r="BY41" s="7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79"/>
      <c r="BN42" s="79"/>
      <c r="BO42" s="79"/>
      <c r="BP42" s="79"/>
      <c r="BQ42" s="79"/>
      <c r="BR42" s="79"/>
      <c r="BS42" s="79"/>
      <c r="BT42" s="79"/>
      <c r="BU42" s="79"/>
      <c r="BV42" s="79"/>
      <c r="BW42" s="79"/>
      <c r="BX42" s="79"/>
      <c r="BY42" s="7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79"/>
      <c r="BN43" s="79"/>
      <c r="BO43" s="79"/>
      <c r="BP43" s="79"/>
      <c r="BQ43" s="79"/>
      <c r="BR43" s="79"/>
      <c r="BS43" s="79"/>
      <c r="BT43" s="79"/>
      <c r="BU43" s="79"/>
      <c r="BV43" s="79"/>
      <c r="BW43" s="79"/>
      <c r="BX43" s="79"/>
      <c r="BY43" s="7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79"/>
      <c r="BN47" s="79"/>
      <c r="BO47" s="79"/>
      <c r="BP47" s="79"/>
      <c r="BQ47" s="79"/>
      <c r="BR47" s="79"/>
      <c r="BS47" s="79"/>
      <c r="BT47" s="79"/>
      <c r="BU47" s="79"/>
      <c r="BV47" s="79"/>
      <c r="BW47" s="79"/>
      <c r="BX47" s="79"/>
      <c r="BY47" s="7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79"/>
      <c r="BN48" s="79"/>
      <c r="BO48" s="79"/>
      <c r="BP48" s="79"/>
      <c r="BQ48" s="79"/>
      <c r="BR48" s="79"/>
      <c r="BS48" s="79"/>
      <c r="BT48" s="79"/>
      <c r="BU48" s="79"/>
      <c r="BV48" s="79"/>
      <c r="BW48" s="79"/>
      <c r="BX48" s="79"/>
      <c r="BY48" s="7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79"/>
      <c r="BN49" s="79"/>
      <c r="BO49" s="79"/>
      <c r="BP49" s="79"/>
      <c r="BQ49" s="79"/>
      <c r="BR49" s="79"/>
      <c r="BS49" s="79"/>
      <c r="BT49" s="79"/>
      <c r="BU49" s="79"/>
      <c r="BV49" s="79"/>
      <c r="BW49" s="79"/>
      <c r="BX49" s="79"/>
      <c r="BY49" s="7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79"/>
      <c r="BN50" s="79"/>
      <c r="BO50" s="79"/>
      <c r="BP50" s="79"/>
      <c r="BQ50" s="79"/>
      <c r="BR50" s="79"/>
      <c r="BS50" s="79"/>
      <c r="BT50" s="79"/>
      <c r="BU50" s="79"/>
      <c r="BV50" s="79"/>
      <c r="BW50" s="79"/>
      <c r="BX50" s="79"/>
      <c r="BY50" s="7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79"/>
      <c r="BN51" s="79"/>
      <c r="BO51" s="79"/>
      <c r="BP51" s="79"/>
      <c r="BQ51" s="79"/>
      <c r="BR51" s="79"/>
      <c r="BS51" s="79"/>
      <c r="BT51" s="79"/>
      <c r="BU51" s="79"/>
      <c r="BV51" s="79"/>
      <c r="BW51" s="79"/>
      <c r="BX51" s="79"/>
      <c r="BY51" s="7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79"/>
      <c r="BN52" s="79"/>
      <c r="BO52" s="79"/>
      <c r="BP52" s="79"/>
      <c r="BQ52" s="79"/>
      <c r="BR52" s="79"/>
      <c r="BS52" s="79"/>
      <c r="BT52" s="79"/>
      <c r="BU52" s="79"/>
      <c r="BV52" s="79"/>
      <c r="BW52" s="79"/>
      <c r="BX52" s="79"/>
      <c r="BY52" s="7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79"/>
      <c r="BN53" s="79"/>
      <c r="BO53" s="79"/>
      <c r="BP53" s="79"/>
      <c r="BQ53" s="79"/>
      <c r="BR53" s="79"/>
      <c r="BS53" s="79"/>
      <c r="BT53" s="79"/>
      <c r="BU53" s="79"/>
      <c r="BV53" s="79"/>
      <c r="BW53" s="79"/>
      <c r="BX53" s="79"/>
      <c r="BY53" s="7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79"/>
      <c r="BN54" s="79"/>
      <c r="BO54" s="79"/>
      <c r="BP54" s="79"/>
      <c r="BQ54" s="79"/>
      <c r="BR54" s="79"/>
      <c r="BS54" s="79"/>
      <c r="BT54" s="79"/>
      <c r="BU54" s="79"/>
      <c r="BV54" s="79"/>
      <c r="BW54" s="79"/>
      <c r="BX54" s="79"/>
      <c r="BY54" s="7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79"/>
      <c r="BN55" s="79"/>
      <c r="BO55" s="79"/>
      <c r="BP55" s="79"/>
      <c r="BQ55" s="79"/>
      <c r="BR55" s="79"/>
      <c r="BS55" s="79"/>
      <c r="BT55" s="79"/>
      <c r="BU55" s="79"/>
      <c r="BV55" s="79"/>
      <c r="BW55" s="79"/>
      <c r="BX55" s="79"/>
      <c r="BY55" s="7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79"/>
      <c r="BN56" s="79"/>
      <c r="BO56" s="79"/>
      <c r="BP56" s="79"/>
      <c r="BQ56" s="79"/>
      <c r="BR56" s="79"/>
      <c r="BS56" s="79"/>
      <c r="BT56" s="79"/>
      <c r="BU56" s="79"/>
      <c r="BV56" s="79"/>
      <c r="BW56" s="79"/>
      <c r="BX56" s="79"/>
      <c r="BY56" s="7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79"/>
      <c r="BN57" s="79"/>
      <c r="BO57" s="79"/>
      <c r="BP57" s="79"/>
      <c r="BQ57" s="79"/>
      <c r="BR57" s="79"/>
      <c r="BS57" s="79"/>
      <c r="BT57" s="79"/>
      <c r="BU57" s="79"/>
      <c r="BV57" s="79"/>
      <c r="BW57" s="79"/>
      <c r="BX57" s="79"/>
      <c r="BY57" s="7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79"/>
      <c r="BN58" s="79"/>
      <c r="BO58" s="79"/>
      <c r="BP58" s="79"/>
      <c r="BQ58" s="79"/>
      <c r="BR58" s="79"/>
      <c r="BS58" s="79"/>
      <c r="BT58" s="79"/>
      <c r="BU58" s="79"/>
      <c r="BV58" s="79"/>
      <c r="BW58" s="79"/>
      <c r="BX58" s="79"/>
      <c r="BY58" s="7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79"/>
      <c r="BN59" s="79"/>
      <c r="BO59" s="79"/>
      <c r="BP59" s="79"/>
      <c r="BQ59" s="79"/>
      <c r="BR59" s="79"/>
      <c r="BS59" s="79"/>
      <c r="BT59" s="79"/>
      <c r="BU59" s="79"/>
      <c r="BV59" s="79"/>
      <c r="BW59" s="79"/>
      <c r="BX59" s="79"/>
      <c r="BY59" s="7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9"/>
      <c r="BM60" s="79"/>
      <c r="BN60" s="79"/>
      <c r="BO60" s="79"/>
      <c r="BP60" s="79"/>
      <c r="BQ60" s="79"/>
      <c r="BR60" s="79"/>
      <c r="BS60" s="79"/>
      <c r="BT60" s="79"/>
      <c r="BU60" s="79"/>
      <c r="BV60" s="79"/>
      <c r="BW60" s="79"/>
      <c r="BX60" s="79"/>
      <c r="BY60" s="7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9"/>
      <c r="BM61" s="79"/>
      <c r="BN61" s="79"/>
      <c r="BO61" s="79"/>
      <c r="BP61" s="79"/>
      <c r="BQ61" s="79"/>
      <c r="BR61" s="79"/>
      <c r="BS61" s="79"/>
      <c r="BT61" s="79"/>
      <c r="BU61" s="79"/>
      <c r="BV61" s="79"/>
      <c r="BW61" s="79"/>
      <c r="BX61" s="79"/>
      <c r="BY61" s="7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79"/>
      <c r="BN62" s="79"/>
      <c r="BO62" s="79"/>
      <c r="BP62" s="79"/>
      <c r="BQ62" s="79"/>
      <c r="BR62" s="79"/>
      <c r="BS62" s="79"/>
      <c r="BT62" s="79"/>
      <c r="BU62" s="79"/>
      <c r="BV62" s="79"/>
      <c r="BW62" s="79"/>
      <c r="BX62" s="79"/>
      <c r="BY62" s="7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79"/>
      <c r="BN66" s="79"/>
      <c r="BO66" s="79"/>
      <c r="BP66" s="79"/>
      <c r="BQ66" s="79"/>
      <c r="BR66" s="79"/>
      <c r="BS66" s="79"/>
      <c r="BT66" s="79"/>
      <c r="BU66" s="79"/>
      <c r="BV66" s="79"/>
      <c r="BW66" s="79"/>
      <c r="BX66" s="79"/>
      <c r="BY66" s="7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79"/>
      <c r="BN67" s="79"/>
      <c r="BO67" s="79"/>
      <c r="BP67" s="79"/>
      <c r="BQ67" s="79"/>
      <c r="BR67" s="79"/>
      <c r="BS67" s="79"/>
      <c r="BT67" s="79"/>
      <c r="BU67" s="79"/>
      <c r="BV67" s="79"/>
      <c r="BW67" s="79"/>
      <c r="BX67" s="79"/>
      <c r="BY67" s="7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79"/>
      <c r="BN68" s="79"/>
      <c r="BO68" s="79"/>
      <c r="BP68" s="79"/>
      <c r="BQ68" s="79"/>
      <c r="BR68" s="79"/>
      <c r="BS68" s="79"/>
      <c r="BT68" s="79"/>
      <c r="BU68" s="79"/>
      <c r="BV68" s="79"/>
      <c r="BW68" s="79"/>
      <c r="BX68" s="79"/>
      <c r="BY68" s="7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79"/>
      <c r="BN69" s="79"/>
      <c r="BO69" s="79"/>
      <c r="BP69" s="79"/>
      <c r="BQ69" s="79"/>
      <c r="BR69" s="79"/>
      <c r="BS69" s="79"/>
      <c r="BT69" s="79"/>
      <c r="BU69" s="79"/>
      <c r="BV69" s="79"/>
      <c r="BW69" s="79"/>
      <c r="BX69" s="79"/>
      <c r="BY69" s="7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79"/>
      <c r="BN70" s="79"/>
      <c r="BO70" s="79"/>
      <c r="BP70" s="79"/>
      <c r="BQ70" s="79"/>
      <c r="BR70" s="79"/>
      <c r="BS70" s="79"/>
      <c r="BT70" s="79"/>
      <c r="BU70" s="79"/>
      <c r="BV70" s="79"/>
      <c r="BW70" s="79"/>
      <c r="BX70" s="79"/>
      <c r="BY70" s="7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79"/>
      <c r="BN71" s="79"/>
      <c r="BO71" s="79"/>
      <c r="BP71" s="79"/>
      <c r="BQ71" s="79"/>
      <c r="BR71" s="79"/>
      <c r="BS71" s="79"/>
      <c r="BT71" s="79"/>
      <c r="BU71" s="79"/>
      <c r="BV71" s="79"/>
      <c r="BW71" s="79"/>
      <c r="BX71" s="79"/>
      <c r="BY71" s="7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79"/>
      <c r="BN72" s="79"/>
      <c r="BO72" s="79"/>
      <c r="BP72" s="79"/>
      <c r="BQ72" s="79"/>
      <c r="BR72" s="79"/>
      <c r="BS72" s="79"/>
      <c r="BT72" s="79"/>
      <c r="BU72" s="79"/>
      <c r="BV72" s="79"/>
      <c r="BW72" s="79"/>
      <c r="BX72" s="79"/>
      <c r="BY72" s="7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79"/>
      <c r="BN73" s="79"/>
      <c r="BO73" s="79"/>
      <c r="BP73" s="79"/>
      <c r="BQ73" s="79"/>
      <c r="BR73" s="79"/>
      <c r="BS73" s="79"/>
      <c r="BT73" s="79"/>
      <c r="BU73" s="79"/>
      <c r="BV73" s="79"/>
      <c r="BW73" s="79"/>
      <c r="BX73" s="79"/>
      <c r="BY73" s="7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79"/>
      <c r="BN74" s="79"/>
      <c r="BO74" s="79"/>
      <c r="BP74" s="79"/>
      <c r="BQ74" s="79"/>
      <c r="BR74" s="79"/>
      <c r="BS74" s="79"/>
      <c r="BT74" s="79"/>
      <c r="BU74" s="79"/>
      <c r="BV74" s="79"/>
      <c r="BW74" s="79"/>
      <c r="BX74" s="79"/>
      <c r="BY74" s="7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79"/>
      <c r="BN75" s="79"/>
      <c r="BO75" s="79"/>
      <c r="BP75" s="79"/>
      <c r="BQ75" s="79"/>
      <c r="BR75" s="79"/>
      <c r="BS75" s="79"/>
      <c r="BT75" s="79"/>
      <c r="BU75" s="79"/>
      <c r="BV75" s="79"/>
      <c r="BW75" s="79"/>
      <c r="BX75" s="79"/>
      <c r="BY75" s="7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79"/>
      <c r="BN76" s="79"/>
      <c r="BO76" s="79"/>
      <c r="BP76" s="79"/>
      <c r="BQ76" s="79"/>
      <c r="BR76" s="79"/>
      <c r="BS76" s="79"/>
      <c r="BT76" s="79"/>
      <c r="BU76" s="79"/>
      <c r="BV76" s="79"/>
      <c r="BW76" s="79"/>
      <c r="BX76" s="79"/>
      <c r="BY76" s="7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79"/>
      <c r="BN77" s="79"/>
      <c r="BO77" s="79"/>
      <c r="BP77" s="79"/>
      <c r="BQ77" s="79"/>
      <c r="BR77" s="79"/>
      <c r="BS77" s="79"/>
      <c r="BT77" s="79"/>
      <c r="BU77" s="79"/>
      <c r="BV77" s="79"/>
      <c r="BW77" s="79"/>
      <c r="BX77" s="79"/>
      <c r="BY77" s="7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79"/>
      <c r="BN78" s="79"/>
      <c r="BO78" s="79"/>
      <c r="BP78" s="79"/>
      <c r="BQ78" s="79"/>
      <c r="BR78" s="79"/>
      <c r="BS78" s="79"/>
      <c r="BT78" s="79"/>
      <c r="BU78" s="79"/>
      <c r="BV78" s="79"/>
      <c r="BW78" s="79"/>
      <c r="BX78" s="79"/>
      <c r="BY78" s="7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79"/>
      <c r="BN79" s="79"/>
      <c r="BO79" s="79"/>
      <c r="BP79" s="79"/>
      <c r="BQ79" s="79"/>
      <c r="BR79" s="79"/>
      <c r="BS79" s="79"/>
      <c r="BT79" s="79"/>
      <c r="BU79" s="79"/>
      <c r="BV79" s="79"/>
      <c r="BW79" s="79"/>
      <c r="BX79" s="79"/>
      <c r="BY79" s="7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79"/>
      <c r="BN80" s="79"/>
      <c r="BO80" s="79"/>
      <c r="BP80" s="79"/>
      <c r="BQ80" s="79"/>
      <c r="BR80" s="79"/>
      <c r="BS80" s="79"/>
      <c r="BT80" s="79"/>
      <c r="BU80" s="79"/>
      <c r="BV80" s="79"/>
      <c r="BW80" s="79"/>
      <c r="BX80" s="79"/>
      <c r="BY80" s="7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79"/>
      <c r="BN81" s="79"/>
      <c r="BO81" s="79"/>
      <c r="BP81" s="79"/>
      <c r="BQ81" s="79"/>
      <c r="BR81" s="79"/>
      <c r="BS81" s="79"/>
      <c r="BT81" s="79"/>
      <c r="BU81" s="79"/>
      <c r="BV81" s="79"/>
      <c r="BW81" s="79"/>
      <c r="BX81" s="79"/>
      <c r="BY81" s="7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【98.12】</v>
      </c>
      <c r="F85" s="12" t="str">
        <f>データ!AT6</f>
        <v>【736.54】</v>
      </c>
      <c r="G85" s="12" t="str">
        <f>データ!BE6</f>
        <v>【91.53】</v>
      </c>
      <c r="H85" s="12" t="str">
        <f>データ!BP6</f>
        <v>【1,522.01】</v>
      </c>
      <c r="I85" s="12" t="str">
        <f>データ!CA6</f>
        <v>【37.79】</v>
      </c>
      <c r="J85" s="12" t="str">
        <f>データ!CL6</f>
        <v>【497.52】</v>
      </c>
      <c r="K85" s="12" t="str">
        <f>データ!CW6</f>
        <v>【46.97】</v>
      </c>
      <c r="L85" s="12" t="str">
        <f>データ!DH6</f>
        <v>【90.42】</v>
      </c>
      <c r="M85" s="12" t="str">
        <f>データ!DS6</f>
        <v>【31.92】</v>
      </c>
      <c r="N85" s="12" t="str">
        <f>データ!ED6</f>
        <v>【0.00】</v>
      </c>
      <c r="O85" s="12" t="str">
        <f>データ!EO6</f>
        <v>【0.00】</v>
      </c>
    </row>
  </sheetData>
  <sheetProtection algorithmName="SHA-512" hashValue="nWKpxiS70QiGU8pOLUhIW0IpbcIikEsPuEqEZ2QYZN7qvg+qH8HZIxRqWV1Wn3H4n8v4Gf9DuDCny45zHoKtSg==" saltValue="B364mgecZHoY70bYM4WaG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2021</v>
      </c>
      <c r="C6" s="19">
        <f t="shared" ref="C6:X6" si="3">C7</f>
        <v>422134</v>
      </c>
      <c r="D6" s="19">
        <f t="shared" si="3"/>
        <v>46</v>
      </c>
      <c r="E6" s="19">
        <f t="shared" si="3"/>
        <v>17</v>
      </c>
      <c r="F6" s="19">
        <f t="shared" si="3"/>
        <v>9</v>
      </c>
      <c r="G6" s="19">
        <f t="shared" si="3"/>
        <v>0</v>
      </c>
      <c r="H6" s="19" t="str">
        <f t="shared" si="3"/>
        <v>長崎県　雲仙市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24.21</v>
      </c>
      <c r="P6" s="20">
        <f t="shared" si="3"/>
        <v>0.23</v>
      </c>
      <c r="Q6" s="20">
        <f t="shared" si="3"/>
        <v>100</v>
      </c>
      <c r="R6" s="20">
        <f t="shared" si="3"/>
        <v>3080</v>
      </c>
      <c r="S6" s="20">
        <f t="shared" si="3"/>
        <v>42227</v>
      </c>
      <c r="T6" s="20">
        <f t="shared" si="3"/>
        <v>214.31</v>
      </c>
      <c r="U6" s="20">
        <f t="shared" si="3"/>
        <v>197.04</v>
      </c>
      <c r="V6" s="20">
        <f t="shared" si="3"/>
        <v>96</v>
      </c>
      <c r="W6" s="20">
        <f t="shared" si="3"/>
        <v>0.28999999999999998</v>
      </c>
      <c r="X6" s="20">
        <f t="shared" si="3"/>
        <v>331.03</v>
      </c>
      <c r="Y6" s="21" t="str">
        <f>IF(Y7="",NA(),Y7)</f>
        <v>-</v>
      </c>
      <c r="Z6" s="21" t="str">
        <f t="shared" ref="Z6:AH6" si="4">IF(Z7="",NA(),Z7)</f>
        <v>-</v>
      </c>
      <c r="AA6" s="21" t="str">
        <f t="shared" si="4"/>
        <v>-</v>
      </c>
      <c r="AB6" s="21">
        <f t="shared" si="4"/>
        <v>100.29</v>
      </c>
      <c r="AC6" s="21">
        <f t="shared" si="4"/>
        <v>102.14</v>
      </c>
      <c r="AD6" s="21" t="str">
        <f t="shared" si="4"/>
        <v>-</v>
      </c>
      <c r="AE6" s="21" t="str">
        <f t="shared" si="4"/>
        <v>-</v>
      </c>
      <c r="AF6" s="21" t="str">
        <f t="shared" si="4"/>
        <v>-</v>
      </c>
      <c r="AG6" s="21">
        <f t="shared" si="4"/>
        <v>100.42</v>
      </c>
      <c r="AH6" s="21">
        <f t="shared" si="4"/>
        <v>98.03</v>
      </c>
      <c r="AI6" s="20" t="str">
        <f>IF(AI7="","",IF(AI7="-","【-】","【"&amp;SUBSTITUTE(TEXT(AI7,"#,##0.00"),"-","△")&amp;"】"))</f>
        <v>【98.12】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762.05</v>
      </c>
      <c r="AS6" s="21">
        <f t="shared" si="5"/>
        <v>755.68</v>
      </c>
      <c r="AT6" s="20" t="str">
        <f>IF(AT7="","",IF(AT7="-","【-】","【"&amp;SUBSTITUTE(TEXT(AT7,"#,##0.00"),"-","△")&amp;"】"))</f>
        <v>【736.54】</v>
      </c>
      <c r="AU6" s="21" t="str">
        <f>IF(AU7="",NA(),AU7)</f>
        <v>-</v>
      </c>
      <c r="AV6" s="21" t="str">
        <f t="shared" ref="AV6:BD6" si="6">IF(AV7="",NA(),AV7)</f>
        <v>-</v>
      </c>
      <c r="AW6" s="21" t="str">
        <f t="shared" si="6"/>
        <v>-</v>
      </c>
      <c r="AX6" s="21">
        <f t="shared" si="6"/>
        <v>299.64</v>
      </c>
      <c r="AY6" s="21">
        <f t="shared" si="6"/>
        <v>275.73</v>
      </c>
      <c r="AZ6" s="21" t="str">
        <f t="shared" si="6"/>
        <v>-</v>
      </c>
      <c r="BA6" s="21" t="str">
        <f t="shared" si="6"/>
        <v>-</v>
      </c>
      <c r="BB6" s="21" t="str">
        <f t="shared" si="6"/>
        <v>-</v>
      </c>
      <c r="BC6" s="21">
        <f t="shared" si="6"/>
        <v>92.61</v>
      </c>
      <c r="BD6" s="21">
        <f t="shared" si="6"/>
        <v>91.41</v>
      </c>
      <c r="BE6" s="20" t="str">
        <f>IF(BE7="","",IF(BE7="-","【-】","【"&amp;SUBSTITUTE(TEXT(BE7,"#,##0.00"),"-","△")&amp;"】"))</f>
        <v>【91.53】</v>
      </c>
      <c r="BF6" s="21" t="str">
        <f>IF(BF7="",NA(),BF7)</f>
        <v>-</v>
      </c>
      <c r="BG6" s="21" t="str">
        <f t="shared" ref="BG6:BO6" si="7">IF(BG7="",NA(),BG7)</f>
        <v>-</v>
      </c>
      <c r="BH6" s="21" t="str">
        <f t="shared" si="7"/>
        <v>-</v>
      </c>
      <c r="BI6" s="21">
        <f t="shared" si="7"/>
        <v>441.25</v>
      </c>
      <c r="BJ6" s="21">
        <f t="shared" si="7"/>
        <v>137.86000000000001</v>
      </c>
      <c r="BK6" s="21" t="str">
        <f t="shared" si="7"/>
        <v>-</v>
      </c>
      <c r="BL6" s="21" t="str">
        <f t="shared" si="7"/>
        <v>-</v>
      </c>
      <c r="BM6" s="21" t="str">
        <f t="shared" si="7"/>
        <v>-</v>
      </c>
      <c r="BN6" s="21">
        <f t="shared" si="7"/>
        <v>1640.16</v>
      </c>
      <c r="BO6" s="21">
        <f t="shared" si="7"/>
        <v>1521.05</v>
      </c>
      <c r="BP6" s="20" t="str">
        <f>IF(BP7="","",IF(BP7="-","【-】","【"&amp;SUBSTITUTE(TEXT(BP7,"#,##0.00"),"-","△")&amp;"】"))</f>
        <v>【1,522.01】</v>
      </c>
      <c r="BQ6" s="21" t="str">
        <f>IF(BQ7="",NA(),BQ7)</f>
        <v>-</v>
      </c>
      <c r="BR6" s="21" t="str">
        <f t="shared" ref="BR6:BZ6" si="8">IF(BR7="",NA(),BR7)</f>
        <v>-</v>
      </c>
      <c r="BS6" s="21" t="str">
        <f t="shared" si="8"/>
        <v>-</v>
      </c>
      <c r="BT6" s="21">
        <f t="shared" si="8"/>
        <v>15.9</v>
      </c>
      <c r="BU6" s="21">
        <f t="shared" si="8"/>
        <v>14.92</v>
      </c>
      <c r="BV6" s="21" t="str">
        <f t="shared" si="8"/>
        <v>-</v>
      </c>
      <c r="BW6" s="21" t="str">
        <f t="shared" si="8"/>
        <v>-</v>
      </c>
      <c r="BX6" s="21" t="str">
        <f t="shared" si="8"/>
        <v>-</v>
      </c>
      <c r="BY6" s="21">
        <f t="shared" si="8"/>
        <v>38.270000000000003</v>
      </c>
      <c r="BZ6" s="21">
        <f t="shared" si="8"/>
        <v>37.520000000000003</v>
      </c>
      <c r="CA6" s="20" t="str">
        <f>IF(CA7="","",IF(CA7="-","【-】","【"&amp;SUBSTITUTE(TEXT(CA7,"#,##0.00"),"-","△")&amp;"】"))</f>
        <v>【37.79】</v>
      </c>
      <c r="CB6" s="21" t="str">
        <f>IF(CB7="",NA(),CB7)</f>
        <v>-</v>
      </c>
      <c r="CC6" s="21" t="str">
        <f t="shared" ref="CC6:CK6" si="9">IF(CC7="",NA(),CC7)</f>
        <v>-</v>
      </c>
      <c r="CD6" s="21" t="str">
        <f t="shared" si="9"/>
        <v>-</v>
      </c>
      <c r="CE6" s="21">
        <f t="shared" si="9"/>
        <v>872.04</v>
      </c>
      <c r="CF6" s="21">
        <f t="shared" si="9"/>
        <v>934.38</v>
      </c>
      <c r="CG6" s="21" t="str">
        <f t="shared" si="9"/>
        <v>-</v>
      </c>
      <c r="CH6" s="21" t="str">
        <f t="shared" si="9"/>
        <v>-</v>
      </c>
      <c r="CI6" s="21" t="str">
        <f t="shared" si="9"/>
        <v>-</v>
      </c>
      <c r="CJ6" s="21">
        <f t="shared" si="9"/>
        <v>486.77</v>
      </c>
      <c r="CK6" s="21">
        <f t="shared" si="9"/>
        <v>502.1</v>
      </c>
      <c r="CL6" s="20" t="str">
        <f>IF(CL7="","",IF(CL7="-","【-】","【"&amp;SUBSTITUTE(TEXT(CL7,"#,##0.00"),"-","△")&amp;"】"))</f>
        <v>【497.52】</v>
      </c>
      <c r="CM6" s="21" t="str">
        <f>IF(CM7="",NA(),CM7)</f>
        <v>-</v>
      </c>
      <c r="CN6" s="21" t="str">
        <f t="shared" ref="CN6:CV6" si="10">IF(CN7="",NA(),CN7)</f>
        <v>-</v>
      </c>
      <c r="CO6" s="21" t="str">
        <f t="shared" si="10"/>
        <v>-</v>
      </c>
      <c r="CP6" s="21">
        <f t="shared" si="10"/>
        <v>8.82</v>
      </c>
      <c r="CQ6" s="21">
        <f t="shared" si="10"/>
        <v>7.35</v>
      </c>
      <c r="CR6" s="21" t="str">
        <f t="shared" si="10"/>
        <v>-</v>
      </c>
      <c r="CS6" s="21" t="str">
        <f t="shared" si="10"/>
        <v>-</v>
      </c>
      <c r="CT6" s="21" t="str">
        <f t="shared" si="10"/>
        <v>-</v>
      </c>
      <c r="CU6" s="21">
        <f t="shared" si="10"/>
        <v>34.700000000000003</v>
      </c>
      <c r="CV6" s="21">
        <f t="shared" si="10"/>
        <v>46.83</v>
      </c>
      <c r="CW6" s="20" t="str">
        <f>IF(CW7="","",IF(CW7="-","【-】","【"&amp;SUBSTITUTE(TEXT(CW7,"#,##0.00"),"-","△")&amp;"】"))</f>
        <v>【46.97】</v>
      </c>
      <c r="CX6" s="21" t="str">
        <f>IF(CX7="",NA(),CX7)</f>
        <v>-</v>
      </c>
      <c r="CY6" s="21" t="str">
        <f t="shared" ref="CY6:DG6" si="11">IF(CY7="",NA(),CY7)</f>
        <v>-</v>
      </c>
      <c r="CZ6" s="21" t="str">
        <f t="shared" si="11"/>
        <v>-</v>
      </c>
      <c r="DA6" s="21">
        <f t="shared" si="11"/>
        <v>77.48</v>
      </c>
      <c r="DB6" s="21">
        <f t="shared" si="11"/>
        <v>81.25</v>
      </c>
      <c r="DC6" s="21" t="str">
        <f t="shared" si="11"/>
        <v>-</v>
      </c>
      <c r="DD6" s="21" t="str">
        <f t="shared" si="11"/>
        <v>-</v>
      </c>
      <c r="DE6" s="21" t="str">
        <f t="shared" si="11"/>
        <v>-</v>
      </c>
      <c r="DF6" s="21">
        <f t="shared" si="11"/>
        <v>90.04</v>
      </c>
      <c r="DG6" s="21">
        <f t="shared" si="11"/>
        <v>90.58</v>
      </c>
      <c r="DH6" s="20" t="str">
        <f>IF(DH7="","",IF(DH7="-","【-】","【"&amp;SUBSTITUTE(TEXT(DH7,"#,##0.00"),"-","△")&amp;"】"))</f>
        <v>【90.42】</v>
      </c>
      <c r="DI6" s="21" t="str">
        <f>IF(DI7="",NA(),DI7)</f>
        <v>-</v>
      </c>
      <c r="DJ6" s="21" t="str">
        <f t="shared" ref="DJ6:DR6" si="12">IF(DJ7="",NA(),DJ7)</f>
        <v>-</v>
      </c>
      <c r="DK6" s="21" t="str">
        <f t="shared" si="12"/>
        <v>-</v>
      </c>
      <c r="DL6" s="21">
        <f t="shared" si="12"/>
        <v>6.2</v>
      </c>
      <c r="DM6" s="21">
        <f t="shared" si="12"/>
        <v>12.39</v>
      </c>
      <c r="DN6" s="21" t="str">
        <f t="shared" si="12"/>
        <v>-</v>
      </c>
      <c r="DO6" s="21" t="str">
        <f t="shared" si="12"/>
        <v>-</v>
      </c>
      <c r="DP6" s="21" t="str">
        <f t="shared" si="12"/>
        <v>-</v>
      </c>
      <c r="DQ6" s="21">
        <f t="shared" si="12"/>
        <v>29.28</v>
      </c>
      <c r="DR6" s="21">
        <f t="shared" si="12"/>
        <v>32.380000000000003</v>
      </c>
      <c r="DS6" s="20" t="str">
        <f>IF(DS7="","",IF(DS7="-","【-】","【"&amp;SUBSTITUTE(TEXT(DS7,"#,##0.00"),"-","△")&amp;"】"))</f>
        <v>【31.92】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0">
        <f t="shared" si="14"/>
        <v>0</v>
      </c>
      <c r="EN6" s="20">
        <f t="shared" si="14"/>
        <v>0</v>
      </c>
      <c r="EO6" s="20" t="str">
        <f>IF(EO7="","",IF(EO7="-","【-】","【"&amp;SUBSTITUTE(TEXT(EO7,"#,##0.00"),"-","△")&amp;"】"))</f>
        <v>【0.00】</v>
      </c>
    </row>
    <row r="7" spans="1:148" s="22" customFormat="1" x14ac:dyDescent="0.2">
      <c r="A7" s="14"/>
      <c r="B7" s="23">
        <v>2021</v>
      </c>
      <c r="C7" s="23">
        <v>422134</v>
      </c>
      <c r="D7" s="23">
        <v>46</v>
      </c>
      <c r="E7" s="23">
        <v>17</v>
      </c>
      <c r="F7" s="23">
        <v>9</v>
      </c>
      <c r="G7" s="23">
        <v>0</v>
      </c>
      <c r="H7" s="23" t="s">
        <v>95</v>
      </c>
      <c r="I7" s="23" t="s">
        <v>96</v>
      </c>
      <c r="J7" s="23" t="s">
        <v>97</v>
      </c>
      <c r="K7" s="23" t="s">
        <v>98</v>
      </c>
      <c r="L7" s="23" t="s">
        <v>99</v>
      </c>
      <c r="M7" s="23" t="s">
        <v>100</v>
      </c>
      <c r="N7" s="24" t="s">
        <v>101</v>
      </c>
      <c r="O7" s="24">
        <v>24.21</v>
      </c>
      <c r="P7" s="24">
        <v>0.23</v>
      </c>
      <c r="Q7" s="24">
        <v>100</v>
      </c>
      <c r="R7" s="24">
        <v>3080</v>
      </c>
      <c r="S7" s="24">
        <v>42227</v>
      </c>
      <c r="T7" s="24">
        <v>214.31</v>
      </c>
      <c r="U7" s="24">
        <v>197.04</v>
      </c>
      <c r="V7" s="24">
        <v>96</v>
      </c>
      <c r="W7" s="24">
        <v>0.28999999999999998</v>
      </c>
      <c r="X7" s="24">
        <v>331.03</v>
      </c>
      <c r="Y7" s="24" t="s">
        <v>101</v>
      </c>
      <c r="Z7" s="24" t="s">
        <v>101</v>
      </c>
      <c r="AA7" s="24" t="s">
        <v>101</v>
      </c>
      <c r="AB7" s="24">
        <v>100.29</v>
      </c>
      <c r="AC7" s="24">
        <v>102.14</v>
      </c>
      <c r="AD7" s="24" t="s">
        <v>101</v>
      </c>
      <c r="AE7" s="24" t="s">
        <v>101</v>
      </c>
      <c r="AF7" s="24" t="s">
        <v>101</v>
      </c>
      <c r="AG7" s="24">
        <v>100.42</v>
      </c>
      <c r="AH7" s="24">
        <v>98.03</v>
      </c>
      <c r="AI7" s="24">
        <v>98.12</v>
      </c>
      <c r="AJ7" s="24" t="s">
        <v>101</v>
      </c>
      <c r="AK7" s="24" t="s">
        <v>101</v>
      </c>
      <c r="AL7" s="24" t="s">
        <v>101</v>
      </c>
      <c r="AM7" s="24">
        <v>0</v>
      </c>
      <c r="AN7" s="24">
        <v>0</v>
      </c>
      <c r="AO7" s="24" t="s">
        <v>101</v>
      </c>
      <c r="AP7" s="24" t="s">
        <v>101</v>
      </c>
      <c r="AQ7" s="24" t="s">
        <v>101</v>
      </c>
      <c r="AR7" s="24">
        <v>762.05</v>
      </c>
      <c r="AS7" s="24">
        <v>755.68</v>
      </c>
      <c r="AT7" s="24">
        <v>736.54</v>
      </c>
      <c r="AU7" s="24" t="s">
        <v>101</v>
      </c>
      <c r="AV7" s="24" t="s">
        <v>101</v>
      </c>
      <c r="AW7" s="24" t="s">
        <v>101</v>
      </c>
      <c r="AX7" s="24">
        <v>299.64</v>
      </c>
      <c r="AY7" s="24">
        <v>275.73</v>
      </c>
      <c r="AZ7" s="24" t="s">
        <v>101</v>
      </c>
      <c r="BA7" s="24" t="s">
        <v>101</v>
      </c>
      <c r="BB7" s="24" t="s">
        <v>101</v>
      </c>
      <c r="BC7" s="24">
        <v>92.61</v>
      </c>
      <c r="BD7" s="24">
        <v>91.41</v>
      </c>
      <c r="BE7" s="24">
        <v>91.53</v>
      </c>
      <c r="BF7" s="24" t="s">
        <v>101</v>
      </c>
      <c r="BG7" s="24" t="s">
        <v>101</v>
      </c>
      <c r="BH7" s="24" t="s">
        <v>101</v>
      </c>
      <c r="BI7" s="24">
        <v>441.25</v>
      </c>
      <c r="BJ7" s="24">
        <v>137.86000000000001</v>
      </c>
      <c r="BK7" s="24" t="s">
        <v>101</v>
      </c>
      <c r="BL7" s="24" t="s">
        <v>101</v>
      </c>
      <c r="BM7" s="24" t="s">
        <v>101</v>
      </c>
      <c r="BN7" s="24">
        <v>1640.16</v>
      </c>
      <c r="BO7" s="24">
        <v>1521.05</v>
      </c>
      <c r="BP7" s="24">
        <v>1522.01</v>
      </c>
      <c r="BQ7" s="24" t="s">
        <v>101</v>
      </c>
      <c r="BR7" s="24" t="s">
        <v>101</v>
      </c>
      <c r="BS7" s="24" t="s">
        <v>101</v>
      </c>
      <c r="BT7" s="24">
        <v>15.9</v>
      </c>
      <c r="BU7" s="24">
        <v>14.92</v>
      </c>
      <c r="BV7" s="24" t="s">
        <v>101</v>
      </c>
      <c r="BW7" s="24" t="s">
        <v>101</v>
      </c>
      <c r="BX7" s="24" t="s">
        <v>101</v>
      </c>
      <c r="BY7" s="24">
        <v>38.270000000000003</v>
      </c>
      <c r="BZ7" s="24">
        <v>37.520000000000003</v>
      </c>
      <c r="CA7" s="24">
        <v>37.79</v>
      </c>
      <c r="CB7" s="24" t="s">
        <v>101</v>
      </c>
      <c r="CC7" s="24" t="s">
        <v>101</v>
      </c>
      <c r="CD7" s="24" t="s">
        <v>101</v>
      </c>
      <c r="CE7" s="24">
        <v>872.04</v>
      </c>
      <c r="CF7" s="24">
        <v>934.38</v>
      </c>
      <c r="CG7" s="24" t="s">
        <v>101</v>
      </c>
      <c r="CH7" s="24" t="s">
        <v>101</v>
      </c>
      <c r="CI7" s="24" t="s">
        <v>101</v>
      </c>
      <c r="CJ7" s="24">
        <v>486.77</v>
      </c>
      <c r="CK7" s="24">
        <v>502.1</v>
      </c>
      <c r="CL7" s="24">
        <v>497.52</v>
      </c>
      <c r="CM7" s="24" t="s">
        <v>101</v>
      </c>
      <c r="CN7" s="24" t="s">
        <v>101</v>
      </c>
      <c r="CO7" s="24" t="s">
        <v>101</v>
      </c>
      <c r="CP7" s="24">
        <v>8.82</v>
      </c>
      <c r="CQ7" s="24">
        <v>7.35</v>
      </c>
      <c r="CR7" s="24" t="s">
        <v>101</v>
      </c>
      <c r="CS7" s="24" t="s">
        <v>101</v>
      </c>
      <c r="CT7" s="24" t="s">
        <v>101</v>
      </c>
      <c r="CU7" s="24">
        <v>34.700000000000003</v>
      </c>
      <c r="CV7" s="24">
        <v>46.83</v>
      </c>
      <c r="CW7" s="24">
        <v>46.97</v>
      </c>
      <c r="CX7" s="24" t="s">
        <v>101</v>
      </c>
      <c r="CY7" s="24" t="s">
        <v>101</v>
      </c>
      <c r="CZ7" s="24" t="s">
        <v>101</v>
      </c>
      <c r="DA7" s="24">
        <v>77.48</v>
      </c>
      <c r="DB7" s="24">
        <v>81.25</v>
      </c>
      <c r="DC7" s="24" t="s">
        <v>101</v>
      </c>
      <c r="DD7" s="24" t="s">
        <v>101</v>
      </c>
      <c r="DE7" s="24" t="s">
        <v>101</v>
      </c>
      <c r="DF7" s="24">
        <v>90.04</v>
      </c>
      <c r="DG7" s="24">
        <v>90.58</v>
      </c>
      <c r="DH7" s="24">
        <v>90.42</v>
      </c>
      <c r="DI7" s="24" t="s">
        <v>101</v>
      </c>
      <c r="DJ7" s="24" t="s">
        <v>101</v>
      </c>
      <c r="DK7" s="24" t="s">
        <v>101</v>
      </c>
      <c r="DL7" s="24">
        <v>6.2</v>
      </c>
      <c r="DM7" s="24">
        <v>12.39</v>
      </c>
      <c r="DN7" s="24" t="s">
        <v>101</v>
      </c>
      <c r="DO7" s="24" t="s">
        <v>101</v>
      </c>
      <c r="DP7" s="24" t="s">
        <v>101</v>
      </c>
      <c r="DQ7" s="24">
        <v>29.28</v>
      </c>
      <c r="DR7" s="24">
        <v>32.380000000000003</v>
      </c>
      <c r="DS7" s="24">
        <v>31.92</v>
      </c>
      <c r="DT7" s="24" t="s">
        <v>101</v>
      </c>
      <c r="DU7" s="24" t="s">
        <v>101</v>
      </c>
      <c r="DV7" s="24" t="s">
        <v>101</v>
      </c>
      <c r="DW7" s="24">
        <v>0</v>
      </c>
      <c r="DX7" s="24">
        <v>0</v>
      </c>
      <c r="DY7" s="24" t="s">
        <v>101</v>
      </c>
      <c r="DZ7" s="24" t="s">
        <v>101</v>
      </c>
      <c r="EA7" s="24" t="s">
        <v>101</v>
      </c>
      <c r="EB7" s="24">
        <v>0</v>
      </c>
      <c r="EC7" s="24">
        <v>0</v>
      </c>
      <c r="ED7" s="24">
        <v>0</v>
      </c>
      <c r="EE7" s="24" t="s">
        <v>101</v>
      </c>
      <c r="EF7" s="24" t="s">
        <v>101</v>
      </c>
      <c r="EG7" s="24" t="s">
        <v>101</v>
      </c>
      <c r="EH7" s="24">
        <v>0</v>
      </c>
      <c r="EI7" s="24">
        <v>0</v>
      </c>
      <c r="EJ7" s="24" t="s">
        <v>101</v>
      </c>
      <c r="EK7" s="24" t="s">
        <v>101</v>
      </c>
      <c r="EL7" s="24" t="s">
        <v>101</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107</v>
      </c>
    </row>
    <row r="12" spans="1:148" x14ac:dyDescent="0.2">
      <c r="B12">
        <v>1</v>
      </c>
      <c r="C12">
        <v>1</v>
      </c>
      <c r="D12">
        <v>1</v>
      </c>
      <c r="E12">
        <v>2</v>
      </c>
      <c r="F12">
        <v>3</v>
      </c>
      <c r="G12" t="s">
        <v>108</v>
      </c>
    </row>
    <row r="13" spans="1:148" x14ac:dyDescent="0.2">
      <c r="B13" t="s">
        <v>109</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青山　大樹</cp:lastModifiedBy>
  <dcterms:created xsi:type="dcterms:W3CDTF">2022-12-01T01:40:18Z</dcterms:created>
  <dcterms:modified xsi:type="dcterms:W3CDTF">2023-01-18T06:03:50Z</dcterms:modified>
  <cp:category/>
</cp:coreProperties>
</file>