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総務課\★★NEW　総務班（下水道）★★\61　経営戦略・分析\011 経営比較分析表\R04年度\（R05・1・10）受理\メール２／２\01_経営比較分析表（市町別）\13 南島原市\08_下水道\"/>
    </mc:Choice>
  </mc:AlternateContent>
  <workbookProtection workbookAlgorithmName="SHA-512" workbookHashValue="Mo7U/lJpQEEC+8bQO7MvfkVUDHRU9T/0ZI0PDEa2/JgGTfN7bbfljs1bpc3W0dMTmOVCrwYW0x01ai0BZtGXCA==" workbookSaltValue="RIntUq1HWcIn+mtZw+c74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W10" i="4"/>
  <c r="P10" i="4"/>
  <c r="I10" i="4"/>
  <c r="BB8" i="4"/>
  <c r="AT8" i="4"/>
  <c r="AL8" i="4"/>
  <c r="W8" i="4"/>
  <c r="P8" i="4"/>
  <c r="B6"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<sst xmlns="http://schemas.openxmlformats.org/spreadsheetml/2006/main" count="299" uniqueCount="116">
  <si>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</si>
  <si>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</si>
  <si>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</si>
  <si>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</si>
  <si>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</si>
  <si>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</si>
  <si>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</si>
  <si>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</si>
  <si>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</si>
  <si>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</si>
  <si>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</si>
  <si>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</si>
  <si>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</si>
  <si>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</si>
  <si>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</si>
  <si>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</si>
  <si>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</si>
  <si>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</si>
  <si>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</si>
  <si>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</si>
  <si>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</si>
  <si>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</si>
  <si>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</si>
  <si>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</si>
  <si>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</si>
  <si>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</si>
  <si>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</si>
  <si>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</si>
  <si>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</si>
  <si>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</si>
  <si>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</si>
  <si>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</si>
  <si>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</si>
  <si>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</si>
  <si>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</si>
  <si>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</si>
  <si>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</si>
  <si>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</si>
  <si>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</si>
  <si>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</si>
  <si>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</si>
  <si>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</si>
  <si>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</si>
  <si>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</si>
  <si>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</si>
  <si>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</si>
  <si>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</si>
  <si>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</si>
  <si>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</si>
  <si>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</si>
  <si>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</si>
  <si>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</si>
  <si>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</si>
  <si>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</si>
  <si>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</si>
  <si>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</si>
  <si>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</si>
  <si>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</si>
  <si>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</si>
  <si>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</si>
  <si>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</si>
  <si>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</si>
  <si>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</si>
  <si>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</si>
  <si>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</si>
  <si>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</si>
  <si>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</si>
  <si>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</si>
  <si>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</si>
  <si>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</si>
  <si>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</si>
  <si>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</si>
  <si>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</si>
  <si>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</si>
  <si>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</si>
  <si>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</si>
  <si>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</si>
  <si>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</si>
  <si>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</si>
  <si>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</si>
  <si>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</si>
  <si>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</si>
  <si>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</si>
  <si>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</si>
  <si>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</si>
  <si>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</si>
  <si>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</si>
  <si>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</si>
  <si>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</si>
  <si>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</si>
  <si>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</si>
  <si>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</si>
  <si>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</si>
  <si>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</si>
  <si>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</si>
  <si>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</si>
  <si>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</si>
  <si>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</si>
  <si>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</si>
  <si>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</si>
  <si>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</si>
  <si>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</si>
  <si>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</si>
  <si>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</si>
  <si>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</si>
  <si>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</si>
  <si>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</si>
  <si>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</si>
  <si>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</si>
  <si>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</si>
  <si>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</si>
  <si>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</si>
  <si>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</si>
  <si>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【流動比率】100％を大きく上回っており、類似団体と比較しても高い数値となっている。
【企業債残高対事業規模比率】類似団体の平均と同水準であるが、今後は企業債残高が減少していくため比率は下がっていく見込みである。
【経費回収率】類似団体の平均を上回っているが、100％を下回っており、適正な使用料収入の確保及び汚水処理費の削減が必要である。
【汚水処理原価】類似団体の平均を大きく下回っているが、今後も維持管理費等の費用削減に努める。
【施設利用率】及び【水洗化率】少子高齢化及び人口減少の影響から減少傾向になるものと見込まれるが、水質保全や収入増加の観点から、今後も水洗化の促進に取り組む必要がある。</t>
    <rPh sb="142" eb="144">
      <t>ヘイキン</t>
    </rPh>
    <phoneticPr fontId="4"/>
  </si>
  <si>
    <t>　Ｈ18年度に供用開始し、供用開始後15年が経過しており、処理場や管渠等の耐用年数は経過していないが、電気設備等については、耐用年数を迎える時期となっている。
　今後、すべての下水道施設を対象とした、ストックマネジメント計画を策定し、適切な維持管理及び計画的な改修を図っていく。</t>
    <phoneticPr fontId="4"/>
  </si>
  <si>
    <t>　施設の機能診断と最適化整備構想を策定し、施設の計画的な修繕、効率的な改築等を今後検討していく予定としている。
　また、本市が抱えている高齢化率の増加、人口減少等により、料金収入の減少が見込まれており、経営状況も厳しさを増すことが予想される。今後も継続した下水道サービスの提供を安定的に行うため、今後の改築（更新・長寿命化）費用増大を見据えて中長期的な視野で事業運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</si>
</sst>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5F0-4097-A389-0A851E343AB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c:v>0.01</c:v>
                </c:pt>
              </c:numCache>
            </c:numRef>
          </c:val>
          <c:smooth val="0"/>
          <c:extLst>
            <c:ext xmlns:c16="http://schemas.microsoft.com/office/drawing/2014/chart" uri="{C3380CC4-5D6E-409C-BE32-E72D297353CC}">
              <c16:uniqueId val="{00000001-15F0-4097-A389-0A851E343AB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41-4B3B-BF23-7958095D34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29.12</c:v>
                </c:pt>
                <c:pt idx="4">
                  <c:v>28.77</c:v>
                </c:pt>
              </c:numCache>
            </c:numRef>
          </c:val>
          <c:smooth val="0"/>
          <c:extLst>
            <c:ext xmlns:c16="http://schemas.microsoft.com/office/drawing/2014/chart" uri="{C3380CC4-5D6E-409C-BE32-E72D297353CC}">
              <c16:uniqueId val="{00000001-8541-4B3B-BF23-7958095D34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48.32</c:v>
                </c:pt>
                <c:pt idx="4">
                  <c:v>50.78</c:v>
                </c:pt>
              </c:numCache>
            </c:numRef>
          </c:val>
          <c:extLst>
            <c:ext xmlns:c16="http://schemas.microsoft.com/office/drawing/2014/chart" uri="{C3380CC4-5D6E-409C-BE32-E72D297353CC}">
              <c16:uniqueId val="{00000000-B54A-4CFE-9110-40C3049EFD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64.42</c:v>
                </c:pt>
                <c:pt idx="4">
                  <c:v>78.900000000000006</c:v>
                </c:pt>
              </c:numCache>
            </c:numRef>
          </c:val>
          <c:smooth val="0"/>
          <c:extLst>
            <c:ext xmlns:c16="http://schemas.microsoft.com/office/drawing/2014/chart" uri="{C3380CC4-5D6E-409C-BE32-E72D297353CC}">
              <c16:uniqueId val="{00000001-B54A-4CFE-9110-40C3049EFD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169.07</c:v>
                </c:pt>
                <c:pt idx="4">
                  <c:v>150</c:v>
                </c:pt>
              </c:numCache>
            </c:numRef>
          </c:val>
          <c:extLst>
            <c:ext xmlns:c16="http://schemas.microsoft.com/office/drawing/2014/chart" uri="{C3380CC4-5D6E-409C-BE32-E72D297353CC}">
              <c16:uniqueId val="{00000000-62CA-49CC-8913-9B6BCA8E683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98.48</c:v>
                </c:pt>
                <c:pt idx="4">
                  <c:v>99.89</c:v>
                </c:pt>
              </c:numCache>
            </c:numRef>
          </c:val>
          <c:smooth val="0"/>
          <c:extLst>
            <c:ext xmlns:c16="http://schemas.microsoft.com/office/drawing/2014/chart" uri="{C3380CC4-5D6E-409C-BE32-E72D297353CC}">
              <c16:uniqueId val="{00000001-62CA-49CC-8913-9B6BCA8E683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2.82</c:v>
                </c:pt>
                <c:pt idx="4">
                  <c:v>5.63</c:v>
                </c:pt>
              </c:numCache>
            </c:numRef>
          </c:val>
          <c:extLst>
            <c:ext xmlns:c16="http://schemas.microsoft.com/office/drawing/2014/chart" uri="{C3380CC4-5D6E-409C-BE32-E72D297353CC}">
              <c16:uniqueId val="{00000000-6E0D-4D6E-9B4C-EB095D6494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10.65</c:v>
                </c:pt>
                <c:pt idx="4">
                  <c:v>23.17</c:v>
                </c:pt>
              </c:numCache>
            </c:numRef>
          </c:val>
          <c:smooth val="0"/>
          <c:extLst>
            <c:ext xmlns:c16="http://schemas.microsoft.com/office/drawing/2014/chart" uri="{C3380CC4-5D6E-409C-BE32-E72D297353CC}">
              <c16:uniqueId val="{00000001-6E0D-4D6E-9B4C-EB095D6494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5E9-4FCA-A1C4-A23B3A859A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95E9-4FCA-A1C4-A23B3A859A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61D-4175-BC95-0EA8ECDCAD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121.31</c:v>
                </c:pt>
                <c:pt idx="4">
                  <c:v>163.84</c:v>
                </c:pt>
              </c:numCache>
            </c:numRef>
          </c:val>
          <c:smooth val="0"/>
          <c:extLst>
            <c:ext xmlns:c16="http://schemas.microsoft.com/office/drawing/2014/chart" uri="{C3380CC4-5D6E-409C-BE32-E72D297353CC}">
              <c16:uniqueId val="{00000001-D61D-4175-BC95-0EA8ECDCAD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101.78</c:v>
                </c:pt>
                <c:pt idx="4">
                  <c:v>171.74</c:v>
                </c:pt>
              </c:numCache>
            </c:numRef>
          </c:val>
          <c:extLst>
            <c:ext xmlns:c16="http://schemas.microsoft.com/office/drawing/2014/chart" uri="{C3380CC4-5D6E-409C-BE32-E72D297353CC}">
              <c16:uniqueId val="{00000000-D10E-4E87-8620-9FD468BEB9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258.14999999999998</c:v>
                </c:pt>
                <c:pt idx="4">
                  <c:v>59.66</c:v>
                </c:pt>
              </c:numCache>
            </c:numRef>
          </c:val>
          <c:smooth val="0"/>
          <c:extLst>
            <c:ext xmlns:c16="http://schemas.microsoft.com/office/drawing/2014/chart" uri="{C3380CC4-5D6E-409C-BE32-E72D297353CC}">
              <c16:uniqueId val="{00000001-D10E-4E87-8620-9FD468BEB9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1205.05</c:v>
                </c:pt>
                <c:pt idx="4">
                  <c:v>1133.77</c:v>
                </c:pt>
              </c:numCache>
            </c:numRef>
          </c:val>
          <c:extLst>
            <c:ext xmlns:c16="http://schemas.microsoft.com/office/drawing/2014/chart" uri="{C3380CC4-5D6E-409C-BE32-E72D297353CC}">
              <c16:uniqueId val="{00000000-471D-4517-8F80-15C07D18C41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1867.86</c:v>
                </c:pt>
                <c:pt idx="4">
                  <c:v>1056.55</c:v>
                </c:pt>
              </c:numCache>
            </c:numRef>
          </c:val>
          <c:smooth val="0"/>
          <c:extLst>
            <c:ext xmlns:c16="http://schemas.microsoft.com/office/drawing/2014/chart" uri="{C3380CC4-5D6E-409C-BE32-E72D297353CC}">
              <c16:uniqueId val="{00000001-471D-4517-8F80-15C07D18C41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88.48</c:v>
                </c:pt>
                <c:pt idx="4">
                  <c:v>87.99</c:v>
                </c:pt>
              </c:numCache>
            </c:numRef>
          </c:val>
          <c:extLst>
            <c:ext xmlns:c16="http://schemas.microsoft.com/office/drawing/2014/chart" uri="{C3380CC4-5D6E-409C-BE32-E72D297353CC}">
              <c16:uniqueId val="{00000000-A0C9-4084-A739-DC7E56594A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46.93</c:v>
                </c:pt>
                <c:pt idx="4">
                  <c:v>40</c:v>
                </c:pt>
              </c:numCache>
            </c:numRef>
          </c:val>
          <c:smooth val="0"/>
          <c:extLst>
            <c:ext xmlns:c16="http://schemas.microsoft.com/office/drawing/2014/chart" uri="{C3380CC4-5D6E-409C-BE32-E72D297353CC}">
              <c16:uniqueId val="{00000001-A0C9-4084-A739-DC7E56594A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150.02000000000001</c:v>
                </c:pt>
                <c:pt idx="4">
                  <c:v>150.06</c:v>
                </c:pt>
              </c:numCache>
            </c:numRef>
          </c:val>
          <c:extLst>
            <c:ext xmlns:c16="http://schemas.microsoft.com/office/drawing/2014/chart" uri="{C3380CC4-5D6E-409C-BE32-E72D297353CC}">
              <c16:uniqueId val="{00000000-99A6-41BE-93B7-F0CAA7580D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346.96</c:v>
                </c:pt>
                <c:pt idx="4">
                  <c:v>437.27</c:v>
                </c:pt>
              </c:numCache>
            </c:numRef>
          </c:val>
          <c:smooth val="0"/>
          <c:extLst>
            <c:ext xmlns:c16="http://schemas.microsoft.com/office/drawing/2014/chart" uri="{C3380CC4-5D6E-409C-BE32-E72D297353CC}">
              <c16:uniqueId val="{00000001-99A6-41BE-93B7-F0CAA7580D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3"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長崎県　南島原市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漁業集落排水</v>
      </c>
      <c r="Q8" s="66"/>
      <c r="R8" s="66"/>
      <c r="S8" s="66"/>
      <c r="T8" s="66"/>
      <c r="U8" s="66"/>
      <c r="V8" s="66"/>
      <c r="W8" s="66" t="str">
        <f>データ!L6</f>
        <v>H2</v>
      </c>
      <c r="X8" s="66"/>
      <c r="Y8" s="66"/>
      <c r="Z8" s="66"/>
      <c r="AA8" s="66"/>
      <c r="AB8" s="66"/>
      <c r="AC8" s="66"/>
      <c r="AD8" s="67" t="str">
        <f>データ!$M$6</f>
        <v>非設置</v>
      </c>
      <c r="AE8" s="67"/>
      <c r="AF8" s="67"/>
      <c r="AG8" s="67"/>
      <c r="AH8" s="67"/>
      <c r="AI8" s="67"/>
      <c r="AJ8" s="67"/>
      <c r="AK8" s="3"/>
      <c r="AL8" s="55">
        <f>データ!S6</f>
        <v>43449</v>
      </c>
      <c r="AM8" s="55"/>
      <c r="AN8" s="55"/>
      <c r="AO8" s="55"/>
      <c r="AP8" s="55"/>
      <c r="AQ8" s="55"/>
      <c r="AR8" s="55"/>
      <c r="AS8" s="55"/>
      <c r="AT8" s="54">
        <f>データ!T6</f>
        <v>170.13</v>
      </c>
      <c r="AU8" s="54"/>
      <c r="AV8" s="54"/>
      <c r="AW8" s="54"/>
      <c r="AX8" s="54"/>
      <c r="AY8" s="54"/>
      <c r="AZ8" s="54"/>
      <c r="BA8" s="54"/>
      <c r="BB8" s="54">
        <f>データ!U6</f>
        <v>255.39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63.12</v>
      </c>
      <c r="J10" s="54"/>
      <c r="K10" s="54"/>
      <c r="L10" s="54"/>
      <c r="M10" s="54"/>
      <c r="N10" s="54"/>
      <c r="O10" s="54"/>
      <c r="P10" s="54">
        <f>データ!P6</f>
        <v>0.74</v>
      </c>
      <c r="Q10" s="54"/>
      <c r="R10" s="54"/>
      <c r="S10" s="54"/>
      <c r="T10" s="54"/>
      <c r="U10" s="54"/>
      <c r="V10" s="54"/>
      <c r="W10" s="54">
        <f>データ!Q6</f>
        <v>83.83</v>
      </c>
      <c r="X10" s="54"/>
      <c r="Y10" s="54"/>
      <c r="Z10" s="54"/>
      <c r="AA10" s="54"/>
      <c r="AB10" s="54"/>
      <c r="AC10" s="54"/>
      <c r="AD10" s="55">
        <f>データ!R6</f>
        <v>2750</v>
      </c>
      <c r="AE10" s="55"/>
      <c r="AF10" s="55"/>
      <c r="AG10" s="55"/>
      <c r="AH10" s="55"/>
      <c r="AI10" s="55"/>
      <c r="AJ10" s="55"/>
      <c r="AK10" s="2"/>
      <c r="AL10" s="55">
        <f>データ!V6</f>
        <v>321</v>
      </c>
      <c r="AM10" s="55"/>
      <c r="AN10" s="55"/>
      <c r="AO10" s="55"/>
      <c r="AP10" s="55"/>
      <c r="AQ10" s="55"/>
      <c r="AR10" s="55"/>
      <c r="AS10" s="55"/>
      <c r="AT10" s="54">
        <f>データ!W6</f>
        <v>0.13</v>
      </c>
      <c r="AU10" s="54"/>
      <c r="AV10" s="54"/>
      <c r="AW10" s="54"/>
      <c r="AX10" s="54"/>
      <c r="AY10" s="54"/>
      <c r="AZ10" s="54"/>
      <c r="BA10" s="54"/>
      <c r="BB10" s="54">
        <f>データ!X6</f>
        <v>2469.23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4q9Bz4+XFxtrdo1K+jtxX2XeunZg9zzv6J1UrETtrUZWsEuBTzZV/SeJcLP/Kf1LPGcLeIA+U3cPJtnRU1ibKg==" saltValue="b+2wm/Sbo1lmSUEc+OHF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422142</v>
      </c>
      <c r="D6" s="19">
        <f t="shared" si="3"/>
        <v>46</v>
      </c>
      <c r="E6" s="19">
        <f t="shared" si="3"/>
        <v>17</v>
      </c>
      <c r="F6" s="19">
        <f t="shared" si="3"/>
        <v>6</v>
      </c>
      <c r="G6" s="19">
        <f t="shared" si="3"/>
        <v>0</v>
      </c>
      <c r="H6" s="19" t="str">
        <f t="shared" si="3"/>
        <v>長崎県　南島原市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63.12</v>
      </c>
      <c r="P6" s="20">
        <f t="shared" si="3"/>
        <v>0.74</v>
      </c>
      <c r="Q6" s="20">
        <f t="shared" si="3"/>
        <v>83.83</v>
      </c>
      <c r="R6" s="20">
        <f t="shared" si="3"/>
        <v>2750</v>
      </c>
      <c r="S6" s="20">
        <f t="shared" si="3"/>
        <v>43449</v>
      </c>
      <c r="T6" s="20">
        <f t="shared" si="3"/>
        <v>170.13</v>
      </c>
      <c r="U6" s="20">
        <f t="shared" si="3"/>
        <v>255.39</v>
      </c>
      <c r="V6" s="20">
        <f t="shared" si="3"/>
        <v>321</v>
      </c>
      <c r="W6" s="20">
        <f t="shared" si="3"/>
        <v>0.13</v>
      </c>
      <c r="X6" s="20">
        <f t="shared" si="3"/>
        <v>2469.23</v>
      </c>
      <c r="Y6" s="21" t="str">
        <f>IF(Y7="",NA(),Y7)</f>
        <v>-</v>
      </c>
      <c r="Z6" s="21" t="str">
        <f t="shared" ref="Z6:AH6" si="4">IF(Z7="",NA(),Z7)</f>
        <v>-</v>
      </c>
      <c r="AA6" s="21" t="str">
        <f t="shared" si="4"/>
        <v>-</v>
      </c>
      <c r="AB6" s="21">
        <f t="shared" si="4"/>
        <v>169.07</v>
      </c>
      <c r="AC6" s="21">
        <f t="shared" si="4"/>
        <v>150</v>
      </c>
      <c r="AD6" s="21" t="str">
        <f t="shared" si="4"/>
        <v>-</v>
      </c>
      <c r="AE6" s="21" t="str">
        <f t="shared" si="4"/>
        <v>-</v>
      </c>
      <c r="AF6" s="21" t="str">
        <f t="shared" si="4"/>
        <v>-</v>
      </c>
      <c r="AG6" s="21">
        <f t="shared" si="4"/>
        <v>98.48</v>
      </c>
      <c r="AH6" s="21">
        <f t="shared" si="4"/>
        <v>99.89</v>
      </c>
      <c r="AI6" s="20" t="str">
        <f>IF(AI7="","",IF(AI7="-","【-】","【"&amp;SUBSTITUTE(TEXT(AI7,"#,##0.00"),"-","△")&amp;"】"))</f>
        <v>【98.64】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121.31</v>
      </c>
      <c r="AS6" s="21">
        <f t="shared" si="5"/>
        <v>163.84</v>
      </c>
      <c r="AT6" s="20" t="str">
        <f>IF(AT7="","",IF(AT7="-","【-】","【"&amp;SUBSTITUTE(TEXT(AT7,"#,##0.00"),"-","△")&amp;"】"))</f>
        <v>【102.08】</v>
      </c>
      <c r="AU6" s="21" t="str">
        <f>IF(AU7="",NA(),AU7)</f>
        <v>-</v>
      </c>
      <c r="AV6" s="21" t="str">
        <f t="shared" ref="AV6:BD6" si="6">IF(AV7="",NA(),AV7)</f>
        <v>-</v>
      </c>
      <c r="AW6" s="21" t="str">
        <f t="shared" si="6"/>
        <v>-</v>
      </c>
      <c r="AX6" s="21">
        <f t="shared" si="6"/>
        <v>101.78</v>
      </c>
      <c r="AY6" s="21">
        <f t="shared" si="6"/>
        <v>171.74</v>
      </c>
      <c r="AZ6" s="21" t="str">
        <f t="shared" si="6"/>
        <v>-</v>
      </c>
      <c r="BA6" s="21" t="str">
        <f t="shared" si="6"/>
        <v>-</v>
      </c>
      <c r="BB6" s="21" t="str">
        <f t="shared" si="6"/>
        <v>-</v>
      </c>
      <c r="BC6" s="21">
        <f t="shared" si="6"/>
        <v>258.14999999999998</v>
      </c>
      <c r="BD6" s="21">
        <f t="shared" si="6"/>
        <v>59.66</v>
      </c>
      <c r="BE6" s="20" t="str">
        <f>IF(BE7="","",IF(BE7="-","【-】","【"&amp;SUBSTITUTE(TEXT(BE7,"#,##0.00"),"-","△")&amp;"】"))</f>
        <v>【61.46】</v>
      </c>
      <c r="BF6" s="21" t="str">
        <f>IF(BF7="",NA(),BF7)</f>
        <v>-</v>
      </c>
      <c r="BG6" s="21" t="str">
        <f t="shared" ref="BG6:BO6" si="7">IF(BG7="",NA(),BG7)</f>
        <v>-</v>
      </c>
      <c r="BH6" s="21" t="str">
        <f t="shared" si="7"/>
        <v>-</v>
      </c>
      <c r="BI6" s="21">
        <f t="shared" si="7"/>
        <v>1205.05</v>
      </c>
      <c r="BJ6" s="21">
        <f t="shared" si="7"/>
        <v>1133.77</v>
      </c>
      <c r="BK6" s="21" t="str">
        <f t="shared" si="7"/>
        <v>-</v>
      </c>
      <c r="BL6" s="21" t="str">
        <f t="shared" si="7"/>
        <v>-</v>
      </c>
      <c r="BM6" s="21" t="str">
        <f t="shared" si="7"/>
        <v>-</v>
      </c>
      <c r="BN6" s="21">
        <f t="shared" si="7"/>
        <v>1867.86</v>
      </c>
      <c r="BO6" s="21">
        <f t="shared" si="7"/>
        <v>1056.55</v>
      </c>
      <c r="BP6" s="20" t="str">
        <f>IF(BP7="","",IF(BP7="-","【-】","【"&amp;SUBSTITUTE(TEXT(BP7,"#,##0.00"),"-","△")&amp;"】"))</f>
        <v>【974.72】</v>
      </c>
      <c r="BQ6" s="21" t="str">
        <f>IF(BQ7="",NA(),BQ7)</f>
        <v>-</v>
      </c>
      <c r="BR6" s="21" t="str">
        <f t="shared" ref="BR6:BZ6" si="8">IF(BR7="",NA(),BR7)</f>
        <v>-</v>
      </c>
      <c r="BS6" s="21" t="str">
        <f t="shared" si="8"/>
        <v>-</v>
      </c>
      <c r="BT6" s="21">
        <f t="shared" si="8"/>
        <v>88.48</v>
      </c>
      <c r="BU6" s="21">
        <f t="shared" si="8"/>
        <v>87.99</v>
      </c>
      <c r="BV6" s="21" t="str">
        <f t="shared" si="8"/>
        <v>-</v>
      </c>
      <c r="BW6" s="21" t="str">
        <f t="shared" si="8"/>
        <v>-</v>
      </c>
      <c r="BX6" s="21" t="str">
        <f t="shared" si="8"/>
        <v>-</v>
      </c>
      <c r="BY6" s="21">
        <f t="shared" si="8"/>
        <v>46.93</v>
      </c>
      <c r="BZ6" s="21">
        <f t="shared" si="8"/>
        <v>40</v>
      </c>
      <c r="CA6" s="20" t="str">
        <f>IF(CA7="","",IF(CA7="-","【-】","【"&amp;SUBSTITUTE(TEXT(CA7,"#,##0.00"),"-","△")&amp;"】"))</f>
        <v>【44.22】</v>
      </c>
      <c r="CB6" s="21" t="str">
        <f>IF(CB7="",NA(),CB7)</f>
        <v>-</v>
      </c>
      <c r="CC6" s="21" t="str">
        <f t="shared" ref="CC6:CK6" si="9">IF(CC7="",NA(),CC7)</f>
        <v>-</v>
      </c>
      <c r="CD6" s="21" t="str">
        <f t="shared" si="9"/>
        <v>-</v>
      </c>
      <c r="CE6" s="21">
        <f t="shared" si="9"/>
        <v>150.02000000000001</v>
      </c>
      <c r="CF6" s="21">
        <f t="shared" si="9"/>
        <v>150.06</v>
      </c>
      <c r="CG6" s="21" t="str">
        <f t="shared" si="9"/>
        <v>-</v>
      </c>
      <c r="CH6" s="21" t="str">
        <f t="shared" si="9"/>
        <v>-</v>
      </c>
      <c r="CI6" s="21" t="str">
        <f t="shared" si="9"/>
        <v>-</v>
      </c>
      <c r="CJ6" s="21">
        <f t="shared" si="9"/>
        <v>346.96</v>
      </c>
      <c r="CK6" s="21">
        <f t="shared" si="9"/>
        <v>437.27</v>
      </c>
      <c r="CL6" s="20" t="str">
        <f>IF(CL7="","",IF(CL7="-","【-】","【"&amp;SUBSTITUTE(TEXT(CL7,"#,##0.00"),"-","△")&amp;"】"))</f>
        <v>【392.85】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29.12</v>
      </c>
      <c r="CV6" s="21">
        <f t="shared" si="10"/>
        <v>28.77</v>
      </c>
      <c r="CW6" s="20" t="str">
        <f>IF(CW7="","",IF(CW7="-","【-】","【"&amp;SUBSTITUTE(TEXT(CW7,"#,##0.00"),"-","△")&amp;"】"))</f>
        <v>【32.23】</v>
      </c>
      <c r="CX6" s="21" t="str">
        <f>IF(CX7="",NA(),CX7)</f>
        <v>-</v>
      </c>
      <c r="CY6" s="21" t="str">
        <f t="shared" ref="CY6:DG6" si="11">IF(CY7="",NA(),CY7)</f>
        <v>-</v>
      </c>
      <c r="CZ6" s="21" t="str">
        <f t="shared" si="11"/>
        <v>-</v>
      </c>
      <c r="DA6" s="21">
        <f t="shared" si="11"/>
        <v>48.32</v>
      </c>
      <c r="DB6" s="21">
        <f t="shared" si="11"/>
        <v>50.78</v>
      </c>
      <c r="DC6" s="21" t="str">
        <f t="shared" si="11"/>
        <v>-</v>
      </c>
      <c r="DD6" s="21" t="str">
        <f t="shared" si="11"/>
        <v>-</v>
      </c>
      <c r="DE6" s="21" t="str">
        <f t="shared" si="11"/>
        <v>-</v>
      </c>
      <c r="DF6" s="21">
        <f t="shared" si="11"/>
        <v>64.42</v>
      </c>
      <c r="DG6" s="21">
        <f t="shared" si="11"/>
        <v>78.900000000000006</v>
      </c>
      <c r="DH6" s="20" t="str">
        <f>IF(DH7="","",IF(DH7="-","【-】","【"&amp;SUBSTITUTE(TEXT(DH7,"#,##0.00"),"-","△")&amp;"】"))</f>
        <v>【80.63】</v>
      </c>
      <c r="DI6" s="21" t="str">
        <f>IF(DI7="",NA(),DI7)</f>
        <v>-</v>
      </c>
      <c r="DJ6" s="21" t="str">
        <f t="shared" ref="DJ6:DR6" si="12">IF(DJ7="",NA(),DJ7)</f>
        <v>-</v>
      </c>
      <c r="DK6" s="21" t="str">
        <f t="shared" si="12"/>
        <v>-</v>
      </c>
      <c r="DL6" s="21">
        <f t="shared" si="12"/>
        <v>2.82</v>
      </c>
      <c r="DM6" s="21">
        <f t="shared" si="12"/>
        <v>5.63</v>
      </c>
      <c r="DN6" s="21" t="str">
        <f t="shared" si="12"/>
        <v>-</v>
      </c>
      <c r="DO6" s="21" t="str">
        <f t="shared" si="12"/>
        <v>-</v>
      </c>
      <c r="DP6" s="21" t="str">
        <f t="shared" si="12"/>
        <v>-</v>
      </c>
      <c r="DQ6" s="21">
        <f t="shared" si="12"/>
        <v>10.65</v>
      </c>
      <c r="DR6" s="21">
        <f t="shared" si="12"/>
        <v>23.17</v>
      </c>
      <c r="DS6" s="20" t="str">
        <f>IF(DS7="","",IF(DS7="-","【-】","【"&amp;SUBSTITUTE(TEXT(DS7,"#,##0.00"),"-","△")&amp;"】"))</f>
        <v>【26.28】</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1">
        <f t="shared" si="14"/>
        <v>0.01</v>
      </c>
      <c r="EO6" s="20" t="str">
        <f>IF(EO7="","",IF(EO7="-","【-】","【"&amp;SUBSTITUTE(TEXT(EO7,"#,##0.00"),"-","△")&amp;"】"))</f>
        <v>【0.01】</v>
      </c>
    </row>
    <row r="7" spans="1:148" s="22" customFormat="1" x14ac:dyDescent="0.15">
      <c r="A7" s="14"/>
      <c r="B7" s="23">
        <v>2021</v>
      </c>
      <c r="C7" s="23">
        <v>422142</v>
      </c>
      <c r="D7" s="23">
        <v>46</v>
      </c>
      <c r="E7" s="23">
        <v>17</v>
      </c>
      <c r="F7" s="23">
        <v>6</v>
      </c>
      <c r="G7" s="23">
        <v>0</v>
      </c>
      <c r="H7" s="23" t="s">
        <v>96</v>
      </c>
      <c r="I7" s="23" t="s">
        <v>97</v>
      </c>
      <c r="J7" s="23" t="s">
        <v>98</v>
      </c>
      <c r="K7" s="23" t="s">
        <v>99</v>
      </c>
      <c r="L7" s="23" t="s">
        <v>100</v>
      </c>
      <c r="M7" s="23" t="s">
        <v>101</v>
      </c>
      <c r="N7" s="24" t="s">
        <v>102</v>
      </c>
      <c r="O7" s="24">
        <v>63.12</v>
      </c>
      <c r="P7" s="24">
        <v>0.74</v>
      </c>
      <c r="Q7" s="24">
        <v>83.83</v>
      </c>
      <c r="R7" s="24">
        <v>2750</v>
      </c>
      <c r="S7" s="24">
        <v>43449</v>
      </c>
      <c r="T7" s="24">
        <v>170.13</v>
      </c>
      <c r="U7" s="24">
        <v>255.39</v>
      </c>
      <c r="V7" s="24">
        <v>321</v>
      </c>
      <c r="W7" s="24">
        <v>0.13</v>
      </c>
      <c r="X7" s="24">
        <v>2469.23</v>
      </c>
      <c r="Y7" s="24" t="s">
        <v>102</v>
      </c>
      <c r="Z7" s="24" t="s">
        <v>102</v>
      </c>
      <c r="AA7" s="24" t="s">
        <v>102</v>
      </c>
      <c r="AB7" s="24">
        <v>169.07</v>
      </c>
      <c r="AC7" s="24">
        <v>150</v>
      </c>
      <c r="AD7" s="24" t="s">
        <v>102</v>
      </c>
      <c r="AE7" s="24" t="s">
        <v>102</v>
      </c>
      <c r="AF7" s="24" t="s">
        <v>102</v>
      </c>
      <c r="AG7" s="24">
        <v>98.48</v>
      </c>
      <c r="AH7" s="24">
        <v>99.89</v>
      </c>
      <c r="AI7" s="24">
        <v>98.64</v>
      </c>
      <c r="AJ7" s="24" t="s">
        <v>102</v>
      </c>
      <c r="AK7" s="24" t="s">
        <v>102</v>
      </c>
      <c r="AL7" s="24" t="s">
        <v>102</v>
      </c>
      <c r="AM7" s="24">
        <v>0</v>
      </c>
      <c r="AN7" s="24">
        <v>0</v>
      </c>
      <c r="AO7" s="24" t="s">
        <v>102</v>
      </c>
      <c r="AP7" s="24" t="s">
        <v>102</v>
      </c>
      <c r="AQ7" s="24" t="s">
        <v>102</v>
      </c>
      <c r="AR7" s="24">
        <v>121.31</v>
      </c>
      <c r="AS7" s="24">
        <v>163.84</v>
      </c>
      <c r="AT7" s="24">
        <v>102.08</v>
      </c>
      <c r="AU7" s="24" t="s">
        <v>102</v>
      </c>
      <c r="AV7" s="24" t="s">
        <v>102</v>
      </c>
      <c r="AW7" s="24" t="s">
        <v>102</v>
      </c>
      <c r="AX7" s="24">
        <v>101.78</v>
      </c>
      <c r="AY7" s="24">
        <v>171.74</v>
      </c>
      <c r="AZ7" s="24" t="s">
        <v>102</v>
      </c>
      <c r="BA7" s="24" t="s">
        <v>102</v>
      </c>
      <c r="BB7" s="24" t="s">
        <v>102</v>
      </c>
      <c r="BC7" s="24">
        <v>258.14999999999998</v>
      </c>
      <c r="BD7" s="24">
        <v>59.66</v>
      </c>
      <c r="BE7" s="24">
        <v>61.46</v>
      </c>
      <c r="BF7" s="24" t="s">
        <v>102</v>
      </c>
      <c r="BG7" s="24" t="s">
        <v>102</v>
      </c>
      <c r="BH7" s="24" t="s">
        <v>102</v>
      </c>
      <c r="BI7" s="24">
        <v>1205.05</v>
      </c>
      <c r="BJ7" s="24">
        <v>1133.77</v>
      </c>
      <c r="BK7" s="24" t="s">
        <v>102</v>
      </c>
      <c r="BL7" s="24" t="s">
        <v>102</v>
      </c>
      <c r="BM7" s="24" t="s">
        <v>102</v>
      </c>
      <c r="BN7" s="24">
        <v>1867.86</v>
      </c>
      <c r="BO7" s="24">
        <v>1056.55</v>
      </c>
      <c r="BP7" s="24">
        <v>974.72</v>
      </c>
      <c r="BQ7" s="24" t="s">
        <v>102</v>
      </c>
      <c r="BR7" s="24" t="s">
        <v>102</v>
      </c>
      <c r="BS7" s="24" t="s">
        <v>102</v>
      </c>
      <c r="BT7" s="24">
        <v>88.48</v>
      </c>
      <c r="BU7" s="24">
        <v>87.99</v>
      </c>
      <c r="BV7" s="24" t="s">
        <v>102</v>
      </c>
      <c r="BW7" s="24" t="s">
        <v>102</v>
      </c>
      <c r="BX7" s="24" t="s">
        <v>102</v>
      </c>
      <c r="BY7" s="24">
        <v>46.93</v>
      </c>
      <c r="BZ7" s="24">
        <v>40</v>
      </c>
      <c r="CA7" s="24">
        <v>44.22</v>
      </c>
      <c r="CB7" s="24" t="s">
        <v>102</v>
      </c>
      <c r="CC7" s="24" t="s">
        <v>102</v>
      </c>
      <c r="CD7" s="24" t="s">
        <v>102</v>
      </c>
      <c r="CE7" s="24">
        <v>150.02000000000001</v>
      </c>
      <c r="CF7" s="24">
        <v>150.06</v>
      </c>
      <c r="CG7" s="24" t="s">
        <v>102</v>
      </c>
      <c r="CH7" s="24" t="s">
        <v>102</v>
      </c>
      <c r="CI7" s="24" t="s">
        <v>102</v>
      </c>
      <c r="CJ7" s="24">
        <v>346.96</v>
      </c>
      <c r="CK7" s="24">
        <v>437.27</v>
      </c>
      <c r="CL7" s="24">
        <v>392.85</v>
      </c>
      <c r="CM7" s="24" t="s">
        <v>102</v>
      </c>
      <c r="CN7" s="24" t="s">
        <v>102</v>
      </c>
      <c r="CO7" s="24" t="s">
        <v>102</v>
      </c>
      <c r="CP7" s="24" t="s">
        <v>102</v>
      </c>
      <c r="CQ7" s="24" t="s">
        <v>102</v>
      </c>
      <c r="CR7" s="24" t="s">
        <v>102</v>
      </c>
      <c r="CS7" s="24" t="s">
        <v>102</v>
      </c>
      <c r="CT7" s="24" t="s">
        <v>102</v>
      </c>
      <c r="CU7" s="24">
        <v>29.12</v>
      </c>
      <c r="CV7" s="24">
        <v>28.77</v>
      </c>
      <c r="CW7" s="24">
        <v>32.229999999999997</v>
      </c>
      <c r="CX7" s="24" t="s">
        <v>102</v>
      </c>
      <c r="CY7" s="24" t="s">
        <v>102</v>
      </c>
      <c r="CZ7" s="24" t="s">
        <v>102</v>
      </c>
      <c r="DA7" s="24">
        <v>48.32</v>
      </c>
      <c r="DB7" s="24">
        <v>50.78</v>
      </c>
      <c r="DC7" s="24" t="s">
        <v>102</v>
      </c>
      <c r="DD7" s="24" t="s">
        <v>102</v>
      </c>
      <c r="DE7" s="24" t="s">
        <v>102</v>
      </c>
      <c r="DF7" s="24">
        <v>64.42</v>
      </c>
      <c r="DG7" s="24">
        <v>78.900000000000006</v>
      </c>
      <c r="DH7" s="24">
        <v>80.63</v>
      </c>
      <c r="DI7" s="24" t="s">
        <v>102</v>
      </c>
      <c r="DJ7" s="24" t="s">
        <v>102</v>
      </c>
      <c r="DK7" s="24" t="s">
        <v>102</v>
      </c>
      <c r="DL7" s="24">
        <v>2.82</v>
      </c>
      <c r="DM7" s="24">
        <v>5.63</v>
      </c>
      <c r="DN7" s="24" t="s">
        <v>102</v>
      </c>
      <c r="DO7" s="24" t="s">
        <v>102</v>
      </c>
      <c r="DP7" s="24" t="s">
        <v>102</v>
      </c>
      <c r="DQ7" s="24">
        <v>10.65</v>
      </c>
      <c r="DR7" s="24">
        <v>23.17</v>
      </c>
      <c r="DS7" s="24">
        <v>26.28</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dcterms:created xsi:type="dcterms:W3CDTF">2022-12-01T01:39:07Z</dcterms:created>
  <dcterms:modified xsi:type="dcterms:W3CDTF">2023-01-19T10:29:26Z</dcterms:modified>
  <cp:category/>
</cp:coreProperties>
</file>