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A22FC9A8-2119-4935-A26C-AC22724F3F20}" xr6:coauthVersionLast="47" xr6:coauthVersionMax="47" xr10:uidLastSave="{00000000-0000-0000-0000-000000000000}"/>
  <workbookProtection workbookAlgorithmName="SHA-512" workbookHashValue="lJqsdryg1pluwtcjV1UUjOHMjTPq4ZugiHieBn9Molcvtt9qfNDcYXbF82xviWE8FE8BDs+SMvpFjxrCAFk52A==" workbookSaltValue="dj4KJZRme9aHP21Fn0imr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I10" i="4" s="1"/>
  <c r="N6" i="5"/>
  <c r="M6" i="5"/>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B10" i="4"/>
  <c r="BB8" i="4"/>
  <c r="AT8" i="4"/>
  <c r="AD8" i="4"/>
  <c r="I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<sst xmlns="http://schemas.openxmlformats.org/spreadsheetml/2006/main" count="228" uniqueCount="113">
  <si>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</si>
  <si>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</si>
  <si>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</si>
  <si>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</si>
  <si>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</si>
  <si>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</si>
  <si>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</si>
  <si>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</si>
  <si>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</si>
  <si>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</si>
  <si>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</si>
  <si>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</si>
  <si>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</si>
  <si>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</si>
  <si>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</si>
  <si>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</si>
  <si>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</si>
  <si>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</si>
  <si>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</si>
  <si>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</si>
  <si>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</si>
  <si>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</si>
  <si>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</si>
  <si>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</si>
  <si>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</si>
  <si>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</si>
  <si>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</si>
  <si>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</si>
  <si>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</si>
  <si>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</si>
  <si>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</si>
  <si>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</si>
  <si>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</si>
  <si>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</si>
  <si>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</si>
  <si>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</si>
  <si>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</si>
  <si>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</si>
  <si>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</si>
  <si>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</si>
  <si>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</si>
  <si>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</si>
  <si>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</si>
  <si>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</si>
  <si>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</si>
  <si>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</si>
  <si>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</si>
  <si>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</si>
  <si>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</si>
  <si>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</si>
  <si>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</si>
  <si>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</si>
  <si>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</si>
  <si>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</si>
  <si>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</si>
  <si>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</si>
  <si>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</si>
  <si>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</si>
  <si>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</si>
  <si>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</si>
  <si>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</si>
  <si>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</si>
  <si>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</si>
  <si>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</si>
  <si>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</si>
  <si>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</si>
  <si>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</si>
  <si>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</si>
  <si>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</si>
  <si>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</si>
  <si>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</si>
  <si>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</si>
  <si>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</si>
  <si>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</si>
  <si>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</si>
  <si>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</si>
  <si>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</si>
  <si>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</si>
  <si>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</si>
  <si>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</si>
  <si>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</si>
  <si>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</si>
  <si>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</si>
  <si>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</si>
  <si>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</si>
  <si>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</si>
  <si>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</si>
  <si>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</si>
  <si>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</si>
  <si>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</si>
  <si>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</si>
  <si>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</si>
  <si>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</si>
  <si>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</si>
  <si>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</si>
  <si>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</si>
  <si>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</si>
  <si>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</si>
  <si>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</si>
  <si>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</si>
  <si>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</si>
  <si>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</si>
  <si>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</si>
  <si>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</si>
  <si>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</si>
  <si>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</si>
  <si>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</si>
  <si>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</si>
  <si>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</si>
  <si>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</si>
  <si>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水道施設耐震化事業に取り組んでいることから改善傾向にあり、類似団体平均値よりも良好な値であると思われる。
②管路経年化率
　管路の経過年数や漏水状況を考慮しながら優先順位を決めて更新を行っているが、耐用年数経過管の全てを更新するための資金が不足しているため、上昇傾向にある。
③管路更新率
　水道施設耐震化事業（H30～R5）により、配水池等の施設更新に重点を置いているため、事業完了後は管路更新に重点を置き更新に努める。</t>
    <phoneticPr fontId="4"/>
  </si>
  <si>
    <t xml:space="preserve">　100％天然地下水を塩素滅菌だけの浄水処理と緩やかな地形を利用した自然流下方式による配水をしていることから、給水原価は安価に抑えられ、低料金での水道水を供給することができている。
　経営面については、経常利益を維持することが出来ており、安定的な経営を行うことができた。
　今後は、水道施設の耐震化事業や老朽化した施設更新を継続的に行うことによる事業費の増に伴う企業債の増加により企業債償還が大きな負担となるため、公営企業として「公共性」と「経済性」に配慮した、合理的な事業運営に努める。
</t>
    <rPh sb="141" eb="143">
      <t>スイドウ</t>
    </rPh>
    <rPh sb="143" eb="145">
      <t>シセツ</t>
    </rPh>
    <rPh sb="146" eb="149">
      <t>タイシンカ</t>
    </rPh>
    <rPh sb="149" eb="151">
      <t>ジギョウ</t>
    </rPh>
    <rPh sb="173" eb="176">
      <t>ジギョウヒ</t>
    </rPh>
    <rPh sb="179" eb="180">
      <t>トモナ</t>
    </rPh>
    <rPh sb="181" eb="183">
      <t>キギョウ</t>
    </rPh>
    <rPh sb="183" eb="184">
      <t>サイ</t>
    </rPh>
    <rPh sb="185" eb="187">
      <t>ゾウカ</t>
    </rPh>
    <rPh sb="190" eb="192">
      <t>キギョウ</t>
    </rPh>
    <rPh sb="192" eb="193">
      <t>サイ</t>
    </rPh>
    <rPh sb="193" eb="195">
      <t>ショウカン</t>
    </rPh>
    <rPh sb="196" eb="197">
      <t>オオ</t>
    </rPh>
    <rPh sb="199" eb="201">
      <t>フタン</t>
    </rPh>
    <phoneticPr fontId="4"/>
  </si>
  <si>
    <t>①経常収支比率
　給水収益の減少に対し、減価償却費及び動力費の費用の増加により、前年度から7.77ポイント減少し、類似団体の平均値より若干低くなったが、100％以上であり、問題はない。
②累積欠損金比率
　欠損金は生じていないため問題はない。
③流動比率
　100％以上であり問題はない。
④企業債残高対給水収益比率
　水道施設耐震化事業（H30～R5）の財源不足を補うために企業債を充てているため、上昇傾向にある。
⑤料金回収率
　100％を下回ったが、新型コロナウイルス感染症対応地方創生臨時交付金を活用した水道料金の助成事業を実施したことにより給水収益が減少したためである。　
⑥給水原価
　地下水を自然流下方式により配水しているため、動力費等からなる原価を類似団体平均値よりも安く抑えることができている。
⑦施設利用率
　類似団体と同レベルで推移していることから比較的問題ないと考える。
⑧有収率
　配水量の基数変更に伴い昨年度より3.25ポイント減少している。今後も、計画的に老朽化した管路更新と早期の漏水修繕により、有収率の向上に努める。</t>
    <rPh sb="266" eb="268">
      <t>ジッシ</t>
    </rPh>
    <rPh sb="293" eb="295">
      <t>キュウスイ</t>
    </rPh>
    <rPh sb="295" eb="297">
      <t>ゲンカ</t>
    </rPh>
    <rPh sb="404" eb="406">
      <t>ハイスイ</t>
    </rPh>
    <rPh sb="406" eb="407">
      <t>リョウ</t>
    </rPh>
    <rPh sb="408" eb="410">
      <t>キスウ</t>
    </rPh>
    <rPh sb="410" eb="412">
      <t>ヘンコウ</t>
    </rPh>
    <rPh sb="413" eb="414">
      <t>トモナ</t>
    </rPh>
    <rPh sb="415" eb="418">
      <t>サクネンド</t>
    </rPh>
    <rPh sb="428" eb="430">
      <t>ゲンショウ</t>
    </rPh>
    <rPh sb="435" eb="437">
      <t>コンゴ</t>
    </rPh>
    <rPh sb="448" eb="450">
      <t>カンロ</t>
    </rPh>
    <rPh sb="468" eb="470">
      <t>コウジョウ</t>
    </rPh>
    <rPh sb="471" eb="47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</si>
</sst>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0.56000000000000005</c:v>
                </c:pt>
                <c:pt idx="1">
                  <c:v>0.76</c:v>
                </c:pt>
                <c:pt idx="2">
                  <c:v>1.26</c:v>
                </c:pt>
                <c:pt idx="3">
                  <c:v>0.2</c:v>
                </c:pt>
                <c:pt idx="4">
                  <c:v>0.04</c:v>
                </c:pt>
              </c:numCache>
            </c:numRef>
          </c:val>
          <c:extLst>
            <c:ext xmlns:c16="http://schemas.microsoft.com/office/drawing/2014/chart" uri="{C3380CC4-5D6E-409C-BE32-E72D297353CC}">
              <c16:uniqueId val="{00000000-4B92-463C-B5FE-CE39E7003C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4B92-463C-B5FE-CE39E7003C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50.62</c:v>
                </c:pt>
                <c:pt idx="1">
                  <c:v>61.87</c:v>
                </c:pt>
                <c:pt idx="2">
                  <c:v>59.62</c:v>
                </c:pt>
                <c:pt idx="3">
                  <c:v>59.03</c:v>
                </c:pt>
                <c:pt idx="4">
                  <c:v>60.4</c:v>
                </c:pt>
              </c:numCache>
            </c:numRef>
          </c:val>
          <c:extLst>
            <c:ext xmlns:c16="http://schemas.microsoft.com/office/drawing/2014/chart" uri="{C3380CC4-5D6E-409C-BE32-E72D297353CC}">
              <c16:uniqueId val="{00000000-89AD-46F2-BB5F-5E28762C78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89AD-46F2-BB5F-5E28762C78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77.2</c:v>
                </c:pt>
                <c:pt idx="1">
                  <c:v>77.319999999999993</c:v>
                </c:pt>
                <c:pt idx="2">
                  <c:v>80.849999999999994</c:v>
                </c:pt>
                <c:pt idx="3">
                  <c:v>81.22</c:v>
                </c:pt>
                <c:pt idx="4">
                  <c:v>77.97</c:v>
                </c:pt>
              </c:numCache>
            </c:numRef>
          </c:val>
          <c:extLst>
            <c:ext xmlns:c16="http://schemas.microsoft.com/office/drawing/2014/chart" uri="{C3380CC4-5D6E-409C-BE32-E72D297353CC}">
              <c16:uniqueId val="{00000000-1D2A-4EE0-B22D-8D3198A8A6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1D2A-4EE0-B22D-8D3198A8A6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121.12</c:v>
                </c:pt>
                <c:pt idx="1">
                  <c:v>115.95</c:v>
                </c:pt>
                <c:pt idx="2">
                  <c:v>111.59</c:v>
                </c:pt>
                <c:pt idx="3">
                  <c:v>114.95</c:v>
                </c:pt>
                <c:pt idx="4">
                  <c:v>107.18</c:v>
                </c:pt>
              </c:numCache>
            </c:numRef>
          </c:val>
          <c:extLst>
            <c:ext xmlns:c16="http://schemas.microsoft.com/office/drawing/2014/chart" uri="{C3380CC4-5D6E-409C-BE32-E72D297353CC}">
              <c16:uniqueId val="{00000000-A2BF-4DD3-A4FA-B0B36642BB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A2BF-4DD3-A4FA-B0B36642BB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34.94</c:v>
                </c:pt>
                <c:pt idx="1">
                  <c:v>37.26</c:v>
                </c:pt>
                <c:pt idx="2">
                  <c:v>38.53</c:v>
                </c:pt>
                <c:pt idx="3">
                  <c:v>37.479999999999997</c:v>
                </c:pt>
                <c:pt idx="4">
                  <c:v>39.03</c:v>
                </c:pt>
              </c:numCache>
            </c:numRef>
          </c:val>
          <c:extLst>
            <c:ext xmlns:c16="http://schemas.microsoft.com/office/drawing/2014/chart" uri="{C3380CC4-5D6E-409C-BE32-E72D297353CC}">
              <c16:uniqueId val="{00000000-8854-4312-AE8E-0A08C14DD7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8854-4312-AE8E-0A08C14DD7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10.73</c:v>
                </c:pt>
                <c:pt idx="1">
                  <c:v>15.27</c:v>
                </c:pt>
                <c:pt idx="2">
                  <c:v>14.95</c:v>
                </c:pt>
                <c:pt idx="3">
                  <c:v>17.899999999999999</c:v>
                </c:pt>
                <c:pt idx="4">
                  <c:v>17.82</c:v>
                </c:pt>
              </c:numCache>
            </c:numRef>
          </c:val>
          <c:extLst>
            <c:ext xmlns:c16="http://schemas.microsoft.com/office/drawing/2014/chart" uri="{C3380CC4-5D6E-409C-BE32-E72D297353CC}">
              <c16:uniqueId val="{00000000-E62E-4511-BA27-5A9FED8160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E62E-4511-BA27-5A9FED8160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AF-4B34-99B4-A2D1789AD2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52AF-4B34-99B4-A2D1789AD2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352.01</c:v>
                </c:pt>
                <c:pt idx="1">
                  <c:v>371.09</c:v>
                </c:pt>
                <c:pt idx="2">
                  <c:v>245.97</c:v>
                </c:pt>
                <c:pt idx="3">
                  <c:v>148.15</c:v>
                </c:pt>
                <c:pt idx="4">
                  <c:v>173.86</c:v>
                </c:pt>
              </c:numCache>
            </c:numRef>
          </c:val>
          <c:extLst>
            <c:ext xmlns:c16="http://schemas.microsoft.com/office/drawing/2014/chart" uri="{C3380CC4-5D6E-409C-BE32-E72D297353CC}">
              <c16:uniqueId val="{00000000-1065-4131-8245-0119F6A109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1065-4131-8245-0119F6A109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734.71</c:v>
                </c:pt>
                <c:pt idx="1">
                  <c:v>755.51</c:v>
                </c:pt>
                <c:pt idx="2">
                  <c:v>761.91</c:v>
                </c:pt>
                <c:pt idx="3">
                  <c:v>828.06</c:v>
                </c:pt>
                <c:pt idx="4">
                  <c:v>951.34</c:v>
                </c:pt>
              </c:numCache>
            </c:numRef>
          </c:val>
          <c:extLst>
            <c:ext xmlns:c16="http://schemas.microsoft.com/office/drawing/2014/chart" uri="{C3380CC4-5D6E-409C-BE32-E72D297353CC}">
              <c16:uniqueId val="{00000000-B28F-4096-9A14-2BF0B5C73C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B28F-4096-9A14-2BF0B5C73C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120.15</c:v>
                </c:pt>
                <c:pt idx="1">
                  <c:v>114.9</c:v>
                </c:pt>
                <c:pt idx="2">
                  <c:v>109.63</c:v>
                </c:pt>
                <c:pt idx="3">
                  <c:v>113.43</c:v>
                </c:pt>
                <c:pt idx="4">
                  <c:v>96.19</c:v>
                </c:pt>
              </c:numCache>
            </c:numRef>
          </c:val>
          <c:extLst>
            <c:ext xmlns:c16="http://schemas.microsoft.com/office/drawing/2014/chart" uri="{C3380CC4-5D6E-409C-BE32-E72D297353CC}">
              <c16:uniqueId val="{00000000-947B-4F3F-89C1-19CA3C7244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947B-4F3F-89C1-19CA3C7244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119.05</c:v>
                </c:pt>
                <c:pt idx="1">
                  <c:v>124.89</c:v>
                </c:pt>
                <c:pt idx="2">
                  <c:v>130.49</c:v>
                </c:pt>
                <c:pt idx="3">
                  <c:v>125.97</c:v>
                </c:pt>
                <c:pt idx="4">
                  <c:v>137.94</c:v>
                </c:pt>
              </c:numCache>
            </c:numRef>
          </c:val>
          <c:extLst>
            <c:ext xmlns:c16="http://schemas.microsoft.com/office/drawing/2014/chart" uri="{C3380CC4-5D6E-409C-BE32-E72D297353CC}">
              <c16:uniqueId val="{00000000-B7F7-4EF9-B57A-FA7A5E2BD1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B7F7-4EF9-B57A-FA7A5E2BD1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島原市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43169</v>
      </c>
      <c r="AM8" s="45"/>
      <c r="AN8" s="45"/>
      <c r="AO8" s="45"/>
      <c r="AP8" s="45"/>
      <c r="AQ8" s="45"/>
      <c r="AR8" s="45"/>
      <c r="AS8" s="45"/>
      <c r="AT8" s="46">
        <f>データ!$S$6</f>
        <v>82.96</v>
      </c>
      <c r="AU8" s="47"/>
      <c r="AV8" s="47"/>
      <c r="AW8" s="47"/>
      <c r="AX8" s="47"/>
      <c r="AY8" s="47"/>
      <c r="AZ8" s="47"/>
      <c r="BA8" s="47"/>
      <c r="BB8" s="48">
        <f>データ!$T$6</f>
        <v>520.36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40.68</v>
      </c>
      <c r="J10" s="47"/>
      <c r="K10" s="47"/>
      <c r="L10" s="47"/>
      <c r="M10" s="47"/>
      <c r="N10" s="47"/>
      <c r="O10" s="81"/>
      <c r="P10" s="48">
        <f>データ!$P$6</f>
        <v>99.35</v>
      </c>
      <c r="Q10" s="48"/>
      <c r="R10" s="48"/>
      <c r="S10" s="48"/>
      <c r="T10" s="48"/>
      <c r="U10" s="48"/>
      <c r="V10" s="48"/>
      <c r="W10" s="45">
        <f>データ!$Q$6</f>
        <v>2805</v>
      </c>
      <c r="X10" s="45"/>
      <c r="Y10" s="45"/>
      <c r="Z10" s="45"/>
      <c r="AA10" s="45"/>
      <c r="AB10" s="45"/>
      <c r="AC10" s="45"/>
      <c r="AD10" s="2"/>
      <c r="AE10" s="2"/>
      <c r="AF10" s="2"/>
      <c r="AG10" s="2"/>
      <c r="AH10" s="2"/>
      <c r="AI10" s="2"/>
      <c r="AJ10" s="2"/>
      <c r="AK10" s="2"/>
      <c r="AL10" s="45">
        <f>データ!$U$6</f>
        <v>42486</v>
      </c>
      <c r="AM10" s="45"/>
      <c r="AN10" s="45"/>
      <c r="AO10" s="45"/>
      <c r="AP10" s="45"/>
      <c r="AQ10" s="45"/>
      <c r="AR10" s="45"/>
      <c r="AS10" s="45"/>
      <c r="AT10" s="46">
        <f>データ!$V$6</f>
        <v>47.9</v>
      </c>
      <c r="AU10" s="47"/>
      <c r="AV10" s="47"/>
      <c r="AW10" s="47"/>
      <c r="AX10" s="47"/>
      <c r="AY10" s="47"/>
      <c r="AZ10" s="47"/>
      <c r="BA10" s="47"/>
      <c r="BB10" s="48">
        <f>データ!$W$6</f>
        <v>886.97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0vB//zmkCMw+5hGYpmF8OLbWcYU1KPiGdIKjuF2co2gMxOEX6YOjL9C93g/Bvi87NzXe1LILQUFDq3NGvgIAg==" saltValue="MnUC6rp0Ai7mtxKy9sNTW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422037</v>
      </c>
      <c r="D6" s="20">
        <f t="shared" si="3"/>
        <v>46</v>
      </c>
      <c r="E6" s="20">
        <f t="shared" si="3"/>
        <v>1</v>
      </c>
      <c r="F6" s="20">
        <f t="shared" si="3"/>
        <v>0</v>
      </c>
      <c r="G6" s="20">
        <f t="shared" si="3"/>
        <v>1</v>
      </c>
      <c r="H6" s="20" t="str">
        <f t="shared" si="3"/>
        <v>長崎県　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40.68</v>
      </c>
      <c r="P6" s="21">
        <f t="shared" si="3"/>
        <v>99.35</v>
      </c>
      <c r="Q6" s="21">
        <f t="shared" si="3"/>
        <v>2805</v>
      </c>
      <c r="R6" s="21">
        <f t="shared" si="3"/>
        <v>43169</v>
      </c>
      <c r="S6" s="21">
        <f t="shared" si="3"/>
        <v>82.96</v>
      </c>
      <c r="T6" s="21">
        <f t="shared" si="3"/>
        <v>520.36</v>
      </c>
      <c r="U6" s="21">
        <f t="shared" si="3"/>
        <v>42486</v>
      </c>
      <c r="V6" s="21">
        <f t="shared" si="3"/>
        <v>47.9</v>
      </c>
      <c r="W6" s="21">
        <f t="shared" si="3"/>
        <v>886.97</v>
      </c>
      <c r="X6" s="22">
        <f>IF(X7="",NA(),X7)</f>
        <v>121.12</v>
      </c>
      <c r="Y6" s="22">
        <f t="shared" ref="Y6:AG6" si="4">IF(Y7="",NA(),Y7)</f>
        <v>115.95</v>
      </c>
      <c r="Z6" s="22">
        <f t="shared" si="4"/>
        <v>111.59</v>
      </c>
      <c r="AA6" s="22">
        <f t="shared" si="4"/>
        <v>114.95</v>
      </c>
      <c r="AB6" s="22">
        <f t="shared" si="4"/>
        <v>107.18</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352.01</v>
      </c>
      <c r="AU6" s="22">
        <f t="shared" ref="AU6:BC6" si="6">IF(AU7="",NA(),AU7)</f>
        <v>371.09</v>
      </c>
      <c r="AV6" s="22">
        <f t="shared" si="6"/>
        <v>245.97</v>
      </c>
      <c r="AW6" s="22">
        <f t="shared" si="6"/>
        <v>148.15</v>
      </c>
      <c r="AX6" s="22">
        <f t="shared" si="6"/>
        <v>173.86</v>
      </c>
      <c r="AY6" s="22">
        <f t="shared" si="6"/>
        <v>366.03</v>
      </c>
      <c r="AZ6" s="22">
        <f t="shared" si="6"/>
        <v>365.18</v>
      </c>
      <c r="BA6" s="22">
        <f t="shared" si="6"/>
        <v>327.77</v>
      </c>
      <c r="BB6" s="22">
        <f t="shared" si="6"/>
        <v>338.02</v>
      </c>
      <c r="BC6" s="22">
        <f t="shared" si="6"/>
        <v>345.94</v>
      </c>
      <c r="BD6" s="21" t="str">
        <f>IF(BD7="","",IF(BD7="-","【-】","【"&amp;SUBSTITUTE(TEXT(BD7,"#,##0.00"),"-","△")&amp;"】"))</f>
        <v>【252.29】</v>
      </c>
      <c r="BE6" s="22">
        <f>IF(BE7="",NA(),BE7)</f>
        <v>734.71</v>
      </c>
      <c r="BF6" s="22">
        <f t="shared" ref="BF6:BN6" si="7">IF(BF7="",NA(),BF7)</f>
        <v>755.51</v>
      </c>
      <c r="BG6" s="22">
        <f t="shared" si="7"/>
        <v>761.91</v>
      </c>
      <c r="BH6" s="22">
        <f t="shared" si="7"/>
        <v>828.06</v>
      </c>
      <c r="BI6" s="22">
        <f t="shared" si="7"/>
        <v>951.34</v>
      </c>
      <c r="BJ6" s="22">
        <f t="shared" si="7"/>
        <v>370.12</v>
      </c>
      <c r="BK6" s="22">
        <f t="shared" si="7"/>
        <v>371.65</v>
      </c>
      <c r="BL6" s="22">
        <f t="shared" si="7"/>
        <v>397.1</v>
      </c>
      <c r="BM6" s="22">
        <f t="shared" si="7"/>
        <v>379.91</v>
      </c>
      <c r="BN6" s="22">
        <f t="shared" si="7"/>
        <v>386.61</v>
      </c>
      <c r="BO6" s="21" t="str">
        <f>IF(BO7="","",IF(BO7="-","【-】","【"&amp;SUBSTITUTE(TEXT(BO7,"#,##0.00"),"-","△")&amp;"】"))</f>
        <v>【268.07】</v>
      </c>
      <c r="BP6" s="22">
        <f>IF(BP7="",NA(),BP7)</f>
        <v>120.15</v>
      </c>
      <c r="BQ6" s="22">
        <f t="shared" ref="BQ6:BY6" si="8">IF(BQ7="",NA(),BQ7)</f>
        <v>114.9</v>
      </c>
      <c r="BR6" s="22">
        <f t="shared" si="8"/>
        <v>109.63</v>
      </c>
      <c r="BS6" s="22">
        <f t="shared" si="8"/>
        <v>113.43</v>
      </c>
      <c r="BT6" s="22">
        <f t="shared" si="8"/>
        <v>96.19</v>
      </c>
      <c r="BU6" s="22">
        <f t="shared" si="8"/>
        <v>100.42</v>
      </c>
      <c r="BV6" s="22">
        <f t="shared" si="8"/>
        <v>98.77</v>
      </c>
      <c r="BW6" s="22">
        <f t="shared" si="8"/>
        <v>95.79</v>
      </c>
      <c r="BX6" s="22">
        <f t="shared" si="8"/>
        <v>98.3</v>
      </c>
      <c r="BY6" s="22">
        <f t="shared" si="8"/>
        <v>93.82</v>
      </c>
      <c r="BZ6" s="21" t="str">
        <f>IF(BZ7="","",IF(BZ7="-","【-】","【"&amp;SUBSTITUTE(TEXT(BZ7,"#,##0.00"),"-","△")&amp;"】"))</f>
        <v>【97.47】</v>
      </c>
      <c r="CA6" s="22">
        <f>IF(CA7="",NA(),CA7)</f>
        <v>119.05</v>
      </c>
      <c r="CB6" s="22">
        <f t="shared" ref="CB6:CJ6" si="9">IF(CB7="",NA(),CB7)</f>
        <v>124.89</v>
      </c>
      <c r="CC6" s="22">
        <f t="shared" si="9"/>
        <v>130.49</v>
      </c>
      <c r="CD6" s="22">
        <f t="shared" si="9"/>
        <v>125.97</v>
      </c>
      <c r="CE6" s="22">
        <f t="shared" si="9"/>
        <v>137.94</v>
      </c>
      <c r="CF6" s="22">
        <f t="shared" si="9"/>
        <v>171.67</v>
      </c>
      <c r="CG6" s="22">
        <f t="shared" si="9"/>
        <v>173.67</v>
      </c>
      <c r="CH6" s="22">
        <f t="shared" si="9"/>
        <v>171.13</v>
      </c>
      <c r="CI6" s="22">
        <f t="shared" si="9"/>
        <v>173.7</v>
      </c>
      <c r="CJ6" s="22">
        <f t="shared" si="9"/>
        <v>178.94</v>
      </c>
      <c r="CK6" s="21" t="str">
        <f>IF(CK7="","",IF(CK7="-","【-】","【"&amp;SUBSTITUTE(TEXT(CK7,"#,##0.00"),"-","△")&amp;"】"))</f>
        <v>【174.75】</v>
      </c>
      <c r="CL6" s="22">
        <f>IF(CL7="",NA(),CL7)</f>
        <v>50.62</v>
      </c>
      <c r="CM6" s="22">
        <f t="shared" ref="CM6:CU6" si="10">IF(CM7="",NA(),CM7)</f>
        <v>61.87</v>
      </c>
      <c r="CN6" s="22">
        <f t="shared" si="10"/>
        <v>59.62</v>
      </c>
      <c r="CO6" s="22">
        <f t="shared" si="10"/>
        <v>59.03</v>
      </c>
      <c r="CP6" s="22">
        <f t="shared" si="10"/>
        <v>60.4</v>
      </c>
      <c r="CQ6" s="22">
        <f t="shared" si="10"/>
        <v>59.74</v>
      </c>
      <c r="CR6" s="22">
        <f t="shared" si="10"/>
        <v>59.67</v>
      </c>
      <c r="CS6" s="22">
        <f t="shared" si="10"/>
        <v>60.12</v>
      </c>
      <c r="CT6" s="22">
        <f t="shared" si="10"/>
        <v>60.34</v>
      </c>
      <c r="CU6" s="22">
        <f t="shared" si="10"/>
        <v>59.54</v>
      </c>
      <c r="CV6" s="21" t="str">
        <f>IF(CV7="","",IF(CV7="-","【-】","【"&amp;SUBSTITUTE(TEXT(CV7,"#,##0.00"),"-","△")&amp;"】"))</f>
        <v>【59.97】</v>
      </c>
      <c r="CW6" s="22">
        <f>IF(CW7="",NA(),CW7)</f>
        <v>77.2</v>
      </c>
      <c r="CX6" s="22">
        <f t="shared" ref="CX6:DF6" si="11">IF(CX7="",NA(),CX7)</f>
        <v>77.319999999999993</v>
      </c>
      <c r="CY6" s="22">
        <f t="shared" si="11"/>
        <v>80.849999999999994</v>
      </c>
      <c r="CZ6" s="22">
        <f t="shared" si="11"/>
        <v>81.22</v>
      </c>
      <c r="DA6" s="22">
        <f t="shared" si="11"/>
        <v>77.97</v>
      </c>
      <c r="DB6" s="22">
        <f t="shared" si="11"/>
        <v>84.8</v>
      </c>
      <c r="DC6" s="22">
        <f t="shared" si="11"/>
        <v>84.6</v>
      </c>
      <c r="DD6" s="22">
        <f t="shared" si="11"/>
        <v>84.24</v>
      </c>
      <c r="DE6" s="22">
        <f t="shared" si="11"/>
        <v>84.19</v>
      </c>
      <c r="DF6" s="22">
        <f t="shared" si="11"/>
        <v>83.93</v>
      </c>
      <c r="DG6" s="21" t="str">
        <f>IF(DG7="","",IF(DG7="-","【-】","【"&amp;SUBSTITUTE(TEXT(DG7,"#,##0.00"),"-","△")&amp;"】"))</f>
        <v>【89.76】</v>
      </c>
      <c r="DH6" s="22">
        <f>IF(DH7="",NA(),DH7)</f>
        <v>34.94</v>
      </c>
      <c r="DI6" s="22">
        <f t="shared" ref="DI6:DQ6" si="12">IF(DI7="",NA(),DI7)</f>
        <v>37.26</v>
      </c>
      <c r="DJ6" s="22">
        <f t="shared" si="12"/>
        <v>38.53</v>
      </c>
      <c r="DK6" s="22">
        <f t="shared" si="12"/>
        <v>37.479999999999997</v>
      </c>
      <c r="DL6" s="22">
        <f t="shared" si="12"/>
        <v>39.03</v>
      </c>
      <c r="DM6" s="22">
        <f t="shared" si="12"/>
        <v>47.66</v>
      </c>
      <c r="DN6" s="22">
        <f t="shared" si="12"/>
        <v>48.17</v>
      </c>
      <c r="DO6" s="22">
        <f t="shared" si="12"/>
        <v>48.83</v>
      </c>
      <c r="DP6" s="22">
        <f t="shared" si="12"/>
        <v>49.96</v>
      </c>
      <c r="DQ6" s="22">
        <f t="shared" si="12"/>
        <v>50.82</v>
      </c>
      <c r="DR6" s="21" t="str">
        <f>IF(DR7="","",IF(DR7="-","【-】","【"&amp;SUBSTITUTE(TEXT(DR7,"#,##0.00"),"-","△")&amp;"】"))</f>
        <v>【51.51】</v>
      </c>
      <c r="DS6" s="22">
        <f>IF(DS7="",NA(),DS7)</f>
        <v>10.73</v>
      </c>
      <c r="DT6" s="22">
        <f t="shared" ref="DT6:EB6" si="13">IF(DT7="",NA(),DT7)</f>
        <v>15.27</v>
      </c>
      <c r="DU6" s="22">
        <f t="shared" si="13"/>
        <v>14.95</v>
      </c>
      <c r="DV6" s="22">
        <f t="shared" si="13"/>
        <v>17.899999999999999</v>
      </c>
      <c r="DW6" s="22">
        <f t="shared" si="13"/>
        <v>17.82</v>
      </c>
      <c r="DX6" s="22">
        <f t="shared" si="13"/>
        <v>15.1</v>
      </c>
      <c r="DY6" s="22">
        <f t="shared" si="13"/>
        <v>17.12</v>
      </c>
      <c r="DZ6" s="22">
        <f t="shared" si="13"/>
        <v>18.18</v>
      </c>
      <c r="EA6" s="22">
        <f t="shared" si="13"/>
        <v>19.32</v>
      </c>
      <c r="EB6" s="22">
        <f t="shared" si="13"/>
        <v>21.16</v>
      </c>
      <c r="EC6" s="21" t="str">
        <f>IF(EC7="","",IF(EC7="-","【-】","【"&amp;SUBSTITUTE(TEXT(EC7,"#,##0.00"),"-","△")&amp;"】"))</f>
        <v>【23.75】</v>
      </c>
      <c r="ED6" s="22">
        <f>IF(ED7="",NA(),ED7)</f>
        <v>0.56000000000000005</v>
      </c>
      <c r="EE6" s="22">
        <f t="shared" ref="EE6:EM6" si="14">IF(EE7="",NA(),EE7)</f>
        <v>0.76</v>
      </c>
      <c r="EF6" s="22">
        <f t="shared" si="14"/>
        <v>1.26</v>
      </c>
      <c r="EG6" s="22">
        <f t="shared" si="14"/>
        <v>0.2</v>
      </c>
      <c r="EH6" s="22">
        <f t="shared" si="14"/>
        <v>0.04</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422037</v>
      </c>
      <c r="D7" s="24">
        <v>46</v>
      </c>
      <c r="E7" s="24">
        <v>1</v>
      </c>
      <c r="F7" s="24">
        <v>0</v>
      </c>
      <c r="G7" s="24">
        <v>1</v>
      </c>
      <c r="H7" s="24" t="s">
        <v>93</v>
      </c>
      <c r="I7" s="24" t="s">
        <v>94</v>
      </c>
      <c r="J7" s="24" t="s">
        <v>95</v>
      </c>
      <c r="K7" s="24" t="s">
        <v>96</v>
      </c>
      <c r="L7" s="24" t="s">
        <v>97</v>
      </c>
      <c r="M7" s="24" t="s">
        <v>98</v>
      </c>
      <c r="N7" s="25" t="s">
        <v>99</v>
      </c>
      <c r="O7" s="25">
        <v>40.68</v>
      </c>
      <c r="P7" s="25">
        <v>99.35</v>
      </c>
      <c r="Q7" s="25">
        <v>2805</v>
      </c>
      <c r="R7" s="25">
        <v>43169</v>
      </c>
      <c r="S7" s="25">
        <v>82.96</v>
      </c>
      <c r="T7" s="25">
        <v>520.36</v>
      </c>
      <c r="U7" s="25">
        <v>42486</v>
      </c>
      <c r="V7" s="25">
        <v>47.9</v>
      </c>
      <c r="W7" s="25">
        <v>886.97</v>
      </c>
      <c r="X7" s="25">
        <v>121.12</v>
      </c>
      <c r="Y7" s="25">
        <v>115.95</v>
      </c>
      <c r="Z7" s="25">
        <v>111.59</v>
      </c>
      <c r="AA7" s="25">
        <v>114.95</v>
      </c>
      <c r="AB7" s="25">
        <v>107.18</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352.01</v>
      </c>
      <c r="AU7" s="25">
        <v>371.09</v>
      </c>
      <c r="AV7" s="25">
        <v>245.97</v>
      </c>
      <c r="AW7" s="25">
        <v>148.15</v>
      </c>
      <c r="AX7" s="25">
        <v>173.86</v>
      </c>
      <c r="AY7" s="25">
        <v>366.03</v>
      </c>
      <c r="AZ7" s="25">
        <v>365.18</v>
      </c>
      <c r="BA7" s="25">
        <v>327.77</v>
      </c>
      <c r="BB7" s="25">
        <v>338.02</v>
      </c>
      <c r="BC7" s="25">
        <v>345.94</v>
      </c>
      <c r="BD7" s="25">
        <v>252.29</v>
      </c>
      <c r="BE7" s="25">
        <v>734.71</v>
      </c>
      <c r="BF7" s="25">
        <v>755.51</v>
      </c>
      <c r="BG7" s="25">
        <v>761.91</v>
      </c>
      <c r="BH7" s="25">
        <v>828.06</v>
      </c>
      <c r="BI7" s="25">
        <v>951.34</v>
      </c>
      <c r="BJ7" s="25">
        <v>370.12</v>
      </c>
      <c r="BK7" s="25">
        <v>371.65</v>
      </c>
      <c r="BL7" s="25">
        <v>397.1</v>
      </c>
      <c r="BM7" s="25">
        <v>379.91</v>
      </c>
      <c r="BN7" s="25">
        <v>386.61</v>
      </c>
      <c r="BO7" s="25">
        <v>268.07</v>
      </c>
      <c r="BP7" s="25">
        <v>120.15</v>
      </c>
      <c r="BQ7" s="25">
        <v>114.9</v>
      </c>
      <c r="BR7" s="25">
        <v>109.63</v>
      </c>
      <c r="BS7" s="25">
        <v>113.43</v>
      </c>
      <c r="BT7" s="25">
        <v>96.19</v>
      </c>
      <c r="BU7" s="25">
        <v>100.42</v>
      </c>
      <c r="BV7" s="25">
        <v>98.77</v>
      </c>
      <c r="BW7" s="25">
        <v>95.79</v>
      </c>
      <c r="BX7" s="25">
        <v>98.3</v>
      </c>
      <c r="BY7" s="25">
        <v>93.82</v>
      </c>
      <c r="BZ7" s="25">
        <v>97.47</v>
      </c>
      <c r="CA7" s="25">
        <v>119.05</v>
      </c>
      <c r="CB7" s="25">
        <v>124.89</v>
      </c>
      <c r="CC7" s="25">
        <v>130.49</v>
      </c>
      <c r="CD7" s="25">
        <v>125.97</v>
      </c>
      <c r="CE7" s="25">
        <v>137.94</v>
      </c>
      <c r="CF7" s="25">
        <v>171.67</v>
      </c>
      <c r="CG7" s="25">
        <v>173.67</v>
      </c>
      <c r="CH7" s="25">
        <v>171.13</v>
      </c>
      <c r="CI7" s="25">
        <v>173.7</v>
      </c>
      <c r="CJ7" s="25">
        <v>178.94</v>
      </c>
      <c r="CK7" s="25">
        <v>174.75</v>
      </c>
      <c r="CL7" s="25">
        <v>50.62</v>
      </c>
      <c r="CM7" s="25">
        <v>61.87</v>
      </c>
      <c r="CN7" s="25">
        <v>59.62</v>
      </c>
      <c r="CO7" s="25">
        <v>59.03</v>
      </c>
      <c r="CP7" s="25">
        <v>60.4</v>
      </c>
      <c r="CQ7" s="25">
        <v>59.74</v>
      </c>
      <c r="CR7" s="25">
        <v>59.67</v>
      </c>
      <c r="CS7" s="25">
        <v>60.12</v>
      </c>
      <c r="CT7" s="25">
        <v>60.34</v>
      </c>
      <c r="CU7" s="25">
        <v>59.54</v>
      </c>
      <c r="CV7" s="25">
        <v>59.97</v>
      </c>
      <c r="CW7" s="25">
        <v>77.2</v>
      </c>
      <c r="CX7" s="25">
        <v>77.319999999999993</v>
      </c>
      <c r="CY7" s="25">
        <v>80.849999999999994</v>
      </c>
      <c r="CZ7" s="25">
        <v>81.22</v>
      </c>
      <c r="DA7" s="25">
        <v>77.97</v>
      </c>
      <c r="DB7" s="25">
        <v>84.8</v>
      </c>
      <c r="DC7" s="25">
        <v>84.6</v>
      </c>
      <c r="DD7" s="25">
        <v>84.24</v>
      </c>
      <c r="DE7" s="25">
        <v>84.19</v>
      </c>
      <c r="DF7" s="25">
        <v>83.93</v>
      </c>
      <c r="DG7" s="25">
        <v>89.76</v>
      </c>
      <c r="DH7" s="25">
        <v>34.94</v>
      </c>
      <c r="DI7" s="25">
        <v>37.26</v>
      </c>
      <c r="DJ7" s="25">
        <v>38.53</v>
      </c>
      <c r="DK7" s="25">
        <v>37.479999999999997</v>
      </c>
      <c r="DL7" s="25">
        <v>39.03</v>
      </c>
      <c r="DM7" s="25">
        <v>47.66</v>
      </c>
      <c r="DN7" s="25">
        <v>48.17</v>
      </c>
      <c r="DO7" s="25">
        <v>48.83</v>
      </c>
      <c r="DP7" s="25">
        <v>49.96</v>
      </c>
      <c r="DQ7" s="25">
        <v>50.82</v>
      </c>
      <c r="DR7" s="25">
        <v>51.51</v>
      </c>
      <c r="DS7" s="25">
        <v>10.73</v>
      </c>
      <c r="DT7" s="25">
        <v>15.27</v>
      </c>
      <c r="DU7" s="25">
        <v>14.95</v>
      </c>
      <c r="DV7" s="25">
        <v>17.899999999999999</v>
      </c>
      <c r="DW7" s="25">
        <v>17.82</v>
      </c>
      <c r="DX7" s="25">
        <v>15.1</v>
      </c>
      <c r="DY7" s="25">
        <v>17.12</v>
      </c>
      <c r="DZ7" s="25">
        <v>18.18</v>
      </c>
      <c r="EA7" s="25">
        <v>19.32</v>
      </c>
      <c r="EB7" s="25">
        <v>21.16</v>
      </c>
      <c r="EC7" s="25">
        <v>23.75</v>
      </c>
      <c r="ED7" s="25">
        <v>0.56000000000000005</v>
      </c>
      <c r="EE7" s="25">
        <v>0.76</v>
      </c>
      <c r="EF7" s="25">
        <v>1.26</v>
      </c>
      <c r="EG7" s="25">
        <v>0.2</v>
      </c>
      <c r="EH7" s="25">
        <v>0.04</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2024-01-26T11:07:17Z</cp:lastPrinted>
  <dcterms:created xsi:type="dcterms:W3CDTF">2023-12-05T01:01:31Z</dcterms:created>
  <dcterms:modified xsi:type="dcterms:W3CDTF">2024-03-04T01:56:23Z</dcterms:modified>
  <cp:category/>
</cp:coreProperties>
</file>