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1_水道事業（上水・簡水）\"/>
    </mc:Choice>
  </mc:AlternateContent>
  <xr:revisionPtr revIDLastSave="0" documentId="13_ncr:1_{5A65183D-4291-45E5-86F0-D27499392B11}" xr6:coauthVersionLast="47" xr6:coauthVersionMax="47" xr10:uidLastSave="{00000000-0000-0000-0000-000000000000}"/>
  <workbookProtection workbookAlgorithmName="SHA-512" workbookHashValue="CiDdqfF2PkRCnYHzk9F73uJw4Q9gV/SCSa2ZS+yYmcucAkBNAn5W3XxDxHwErYtVtxqKvYRvz1bubvDgySbgtQ==" workbookSaltValue="uXi6ChNOBsu9Fpb17hgSh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AL8" i="4" s="1"/>
  <c r="Q6" i="5"/>
  <c r="P6" i="5"/>
  <c r="O6" i="5"/>
  <c r="I10" i="4" s="1"/>
  <c r="N6" i="5"/>
  <c r="M6" i="5"/>
  <c r="AD8" i="4" s="1"/>
  <c r="L6" i="5"/>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G85" i="4"/>
  <c r="BB10" i="4"/>
  <c r="AT10" i="4"/>
  <c r="W10" i="4"/>
  <c r="P10" i="4"/>
  <c r="B10" i="4"/>
  <c r="BB8" i="4"/>
  <c r="AT8" i="4"/>
  <c r="W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<sst xmlns="http://schemas.openxmlformats.org/spreadsheetml/2006/main" count="228" uniqueCount="114">
  <si>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</si>
  <si>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</si>
  <si>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</si>
  <si>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</si>
  <si>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</si>
  <si>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</si>
  <si>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</si>
  <si>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</si>
  <si>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</si>
  <si>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</si>
  <si>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</si>
  <si>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</si>
  <si>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</si>
  <si>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</si>
  <si>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</si>
  <si>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</si>
  <si>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</si>
  <si>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</si>
  <si>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</si>
  <si>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</si>
  <si>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</si>
  <si>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</si>
  <si>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</si>
  <si>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</si>
  <si>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</si>
  <si>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</si>
  <si>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</si>
  <si>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</si>
  <si>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</si>
  <si>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</si>
  <si>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</si>
  <si>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</si>
  <si>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</si>
  <si>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</si>
  <si>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</si>
  <si>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</si>
  <si>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</si>
  <si>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</si>
  <si>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</si>
  <si>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</si>
  <si>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</si>
  <si>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</si>
  <si>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</si>
  <si>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</si>
  <si>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</si>
  <si>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</si>
  <si>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</si>
  <si>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</si>
  <si>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</si>
  <si>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</si>
  <si>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</si>
  <si>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</si>
  <si>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</si>
  <si>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</si>
  <si>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</si>
  <si>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</si>
  <si>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</si>
  <si>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</si>
  <si>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</si>
  <si>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</si>
  <si>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</si>
  <si>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</si>
  <si>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</si>
  <si>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</si>
  <si>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</si>
  <si>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</si>
  <si>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</si>
  <si>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</si>
  <si>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</si>
  <si>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</si>
  <si>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</si>
  <si>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</si>
  <si>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</si>
  <si>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</si>
  <si>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</si>
  <si>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</si>
  <si>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</si>
  <si>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</si>
  <si>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</si>
  <si>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</si>
  <si>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</si>
  <si>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</si>
  <si>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</si>
  <si>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</si>
  <si>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</si>
  <si>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</si>
  <si>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</si>
  <si>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</si>
  <si>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</si>
  <si>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</si>
  <si>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</si>
  <si>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</si>
  <si>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</si>
  <si>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</si>
  <si>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</si>
  <si>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</si>
  <si>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</si>
  <si>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</si>
  <si>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</si>
  <si>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</si>
  <si>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</si>
  <si>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</si>
  <si>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</si>
  <si>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</si>
  <si>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</si>
  <si>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</si>
  <si>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</si>
  <si>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</si>
  <si>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</si>
  <si>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</si>
  <si>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</si>
  <si>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
　110％前後で推移しており、令和４年度は営業費用より給水収益の増加量が大きかったため、前年度より値が若干上昇した。引き続き経費削減策について検討し、健全経営に努めていく。
➂流動比率
　本指標は未払金等の増減によって大きく変動するが、高い数値を保っており、十分な支払い能力を備えている。
④企業債残高対給水収益比率
　給水収益が増え、企業債の借り入れ額を抑えたため当該比率は低下した。引き続き事業費や残高に注意を払いつつ、計画的な借り入れを行っていく。　
⑤料金回収率、⑥給水原価
 経常費用は増加したものの有収水量も増加したため料金回収率は上昇し、給水原価は低下した。引き続き経費削減に努める。
⑦施設利用率
　年間給水量の増加に伴い一日平均配水量が増加したため、前年度と比較して施設利用率は上昇し、類似団体平均値と比較しても高い値となっているが、今後も安定して効率的な給水ができるよう、施設規模の最適化や統廃合等について検討していく。
⑧有収率
　類似団体の平均値を下回っているため、修繕や更新を適宜行い、有収率の向上に努める。　</t>
    <rPh sb="23" eb="25">
      <t>レイワ</t>
    </rPh>
    <rPh sb="26" eb="28">
      <t>ネンド</t>
    </rPh>
    <rPh sb="42" eb="43">
      <t>リョウ</t>
    </rPh>
    <rPh sb="44" eb="45">
      <t>オオ</t>
    </rPh>
    <rPh sb="57" eb="58">
      <t>アタイ</t>
    </rPh>
    <rPh sb="59" eb="61">
      <t>ジャッカン</t>
    </rPh>
    <rPh sb="61" eb="63">
      <t>ジョウショウ</t>
    </rPh>
    <rPh sb="102" eb="105">
      <t>ホンシヒョウ</t>
    </rPh>
    <rPh sb="106" eb="108">
      <t>ミバラ</t>
    </rPh>
    <rPh sb="108" eb="109">
      <t>キン</t>
    </rPh>
    <rPh sb="109" eb="110">
      <t>トウ</t>
    </rPh>
    <rPh sb="111" eb="113">
      <t>ゾウゲン</t>
    </rPh>
    <rPh sb="117" eb="118">
      <t>オオ</t>
    </rPh>
    <rPh sb="120" eb="122">
      <t>ヘンドウ</t>
    </rPh>
    <rPh sb="126" eb="127">
      <t>タカ</t>
    </rPh>
    <rPh sb="128" eb="130">
      <t>スウチ</t>
    </rPh>
    <rPh sb="131" eb="132">
      <t>タモ</t>
    </rPh>
    <rPh sb="137" eb="139">
      <t>ジュウブン</t>
    </rPh>
    <rPh sb="140" eb="142">
      <t>シハラ</t>
    </rPh>
    <rPh sb="143" eb="145">
      <t>ノウリョク</t>
    </rPh>
    <rPh sb="146" eb="147">
      <t>ソナ</t>
    </rPh>
    <rPh sb="191" eb="195">
      <t>トウガイヒリツ</t>
    </rPh>
    <rPh sb="196" eb="198">
      <t>テイカ</t>
    </rPh>
    <rPh sb="251" eb="255">
      <t>ケイジョウヒヨウ</t>
    </rPh>
    <rPh sb="256" eb="258">
      <t>ゾウカ</t>
    </rPh>
    <rPh sb="268" eb="270">
      <t>ゾウカ</t>
    </rPh>
    <rPh sb="280" eb="282">
      <t>ジョウショウ</t>
    </rPh>
    <rPh sb="289" eb="291">
      <t>テイカ</t>
    </rPh>
    <rPh sb="303" eb="304">
      <t>ツト</t>
    </rPh>
    <rPh sb="316" eb="318">
      <t>ネンカン</t>
    </rPh>
    <rPh sb="318" eb="321">
      <t>キュウスイリョウ</t>
    </rPh>
    <rPh sb="322" eb="324">
      <t>ゾウカ</t>
    </rPh>
    <rPh sb="325" eb="326">
      <t>トモナ</t>
    </rPh>
    <rPh sb="327" eb="331">
      <t>イチニチヘイキン</t>
    </rPh>
    <rPh sb="331" eb="334">
      <t>ハイスイリョウ</t>
    </rPh>
    <rPh sb="335" eb="337">
      <t>ゾウカ</t>
    </rPh>
    <rPh sb="342" eb="345">
      <t>ゼンネンド</t>
    </rPh>
    <rPh sb="346" eb="348">
      <t>ヒカク</t>
    </rPh>
    <rPh sb="350" eb="355">
      <t>シセツリヨウリツ</t>
    </rPh>
    <rPh sb="356" eb="358">
      <t>ジョウショウ</t>
    </rPh>
    <phoneticPr fontId="4"/>
  </si>
  <si>
    <t>①有形固定資産減価償却率
　今年度から稼働を開始した浄水場の影響で当該値は幾分改善している。その他の主要な浄水場について現時点では機能に大きな問題はないが、昭和40年代～昭和50年代前半にかけて建設されており、老朽化が進みつつあるため、統廃合を含めた更新計画について検討する必要がある。
②管路経年化率
　類似団体平均値を下回っているが、市町合併前の同時期に管路整備が行われており、経年化率が年々上昇している。管種ごとに定めた更新基準年に基づき、管路の重要度や漏水の発生状況等についても勘案しながら、計画的に更新していく。
➂管路更新率
　前年度より若干上昇しているものの、依然として類似団体平均値を下回っている。</t>
    <rPh sb="14" eb="17">
      <t>コンネンド</t>
    </rPh>
    <rPh sb="19" eb="21">
      <t>カドウ</t>
    </rPh>
    <rPh sb="22" eb="24">
      <t>カイシ</t>
    </rPh>
    <rPh sb="26" eb="29">
      <t>ジョウスイジョウ</t>
    </rPh>
    <rPh sb="30" eb="32">
      <t>エイキョウ</t>
    </rPh>
    <rPh sb="33" eb="35">
      <t>トウガイ</t>
    </rPh>
    <rPh sb="35" eb="36">
      <t>アタイ</t>
    </rPh>
    <rPh sb="37" eb="41">
      <t>イクブンカイゼン</t>
    </rPh>
    <rPh sb="48" eb="49">
      <t>タ</t>
    </rPh>
    <rPh sb="61" eb="63">
      <t>ジテン</t>
    </rPh>
    <rPh sb="270" eb="271">
      <t>マエ</t>
    </rPh>
    <rPh sb="275" eb="277">
      <t>ジャッカン</t>
    </rPh>
    <rPh sb="277" eb="279">
      <t>ジョウショウ</t>
    </rPh>
    <rPh sb="287" eb="289">
      <t>イゼン</t>
    </rPh>
    <phoneticPr fontId="4"/>
  </si>
  <si>
    <t>　経営状況は概ね良好であるが、新たな施設の建設に伴う維持管理費用の増加や人口減少に伴う給水収益の減少が見込まれるため、厳しい経営となることが予測される。
　現在、市内全域における効率的な水運用を図るため、地域間での水融通のための管路整備事業を実施している。また、更新時期を迎える施設については適切な施設規模への更新や統廃合について検討しており、このような取り組みを通じて、今後予想される給水収益の減少に対応できる効率的な給水と経費の削減を図っていきたい。</t>
    <rPh sb="15" eb="16">
      <t>アラ</t>
    </rPh>
    <rPh sb="34" eb="35">
      <t>クワ</t>
    </rPh>
    <rPh sb="48" eb="50">
      <t>ゲンショウ</t>
    </rPh>
    <rPh sb="78" eb="80">
      <t>ゲンザイ</t>
    </rPh>
    <rPh sb="177" eb="178">
      <t>ト</t>
    </rPh>
    <rPh sb="179" eb="180">
      <t>ク</t>
    </rPh>
    <rPh sb="182" eb="183">
      <t>ツウ</t>
    </rPh>
    <rPh sb="186" eb="190">
      <t>コンゴヨソウ</t>
    </rPh>
    <rPh sb="193" eb="197">
      <t>キュウスイシュウエキ</t>
    </rPh>
    <rPh sb="198" eb="20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</si>
</sst>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0.96</c:v>
                </c:pt>
                <c:pt idx="1">
                  <c:v>0.44</c:v>
                </c:pt>
                <c:pt idx="2">
                  <c:v>0.22</c:v>
                </c:pt>
                <c:pt idx="3">
                  <c:v>0.43</c:v>
                </c:pt>
                <c:pt idx="4">
                  <c:v>0.5</c:v>
                </c:pt>
              </c:numCache>
            </c:numRef>
          </c:val>
          <c:extLst>
            <c:ext xmlns:c16="http://schemas.microsoft.com/office/drawing/2014/chart" uri="{C3380CC4-5D6E-409C-BE32-E72D297353CC}">
              <c16:uniqueId val="{00000000-3135-4138-8FC6-0B21B0A3AA9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3135-4138-8FC6-0B21B0A3AA9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71.58</c:v>
                </c:pt>
                <c:pt idx="1">
                  <c:v>70.48</c:v>
                </c:pt>
                <c:pt idx="2">
                  <c:v>71.66</c:v>
                </c:pt>
                <c:pt idx="3">
                  <c:v>72.150000000000006</c:v>
                </c:pt>
                <c:pt idx="4">
                  <c:v>78.599999999999994</c:v>
                </c:pt>
              </c:numCache>
            </c:numRef>
          </c:val>
          <c:extLst>
            <c:ext xmlns:c16="http://schemas.microsoft.com/office/drawing/2014/chart" uri="{C3380CC4-5D6E-409C-BE32-E72D297353CC}">
              <c16:uniqueId val="{00000000-FE8C-4137-B7EA-435B3AC0127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FE8C-4137-B7EA-435B3AC0127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87.41</c:v>
                </c:pt>
                <c:pt idx="1">
                  <c:v>87.45</c:v>
                </c:pt>
                <c:pt idx="2">
                  <c:v>87.41</c:v>
                </c:pt>
                <c:pt idx="3">
                  <c:v>87.34</c:v>
                </c:pt>
                <c:pt idx="4">
                  <c:v>87.29</c:v>
                </c:pt>
              </c:numCache>
            </c:numRef>
          </c:val>
          <c:extLst>
            <c:ext xmlns:c16="http://schemas.microsoft.com/office/drawing/2014/chart" uri="{C3380CC4-5D6E-409C-BE32-E72D297353CC}">
              <c16:uniqueId val="{00000000-974C-4C03-9036-9EA027B214D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974C-4C03-9036-9EA027B214D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109.15</c:v>
                </c:pt>
                <c:pt idx="1">
                  <c:v>108.55</c:v>
                </c:pt>
                <c:pt idx="2">
                  <c:v>110.27</c:v>
                </c:pt>
                <c:pt idx="3">
                  <c:v>110.12</c:v>
                </c:pt>
                <c:pt idx="4">
                  <c:v>111.68</c:v>
                </c:pt>
              </c:numCache>
            </c:numRef>
          </c:val>
          <c:extLst>
            <c:ext xmlns:c16="http://schemas.microsoft.com/office/drawing/2014/chart" uri="{C3380CC4-5D6E-409C-BE32-E72D297353CC}">
              <c16:uniqueId val="{00000000-7B3B-473B-9FE8-0003EC8D8F9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7B3B-473B-9FE8-0003EC8D8F9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48.81</c:v>
                </c:pt>
                <c:pt idx="1">
                  <c:v>50.31</c:v>
                </c:pt>
                <c:pt idx="2">
                  <c:v>51.5</c:v>
                </c:pt>
                <c:pt idx="3">
                  <c:v>53.03</c:v>
                </c:pt>
                <c:pt idx="4">
                  <c:v>49.76</c:v>
                </c:pt>
              </c:numCache>
            </c:numRef>
          </c:val>
          <c:extLst>
            <c:ext xmlns:c16="http://schemas.microsoft.com/office/drawing/2014/chart" uri="{C3380CC4-5D6E-409C-BE32-E72D297353CC}">
              <c16:uniqueId val="{00000000-BE66-4E35-98F4-9B4F83B2BF2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BE66-4E35-98F4-9B4F83B2BF2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13.81</c:v>
                </c:pt>
                <c:pt idx="1">
                  <c:v>14.08</c:v>
                </c:pt>
                <c:pt idx="2">
                  <c:v>14.31</c:v>
                </c:pt>
                <c:pt idx="3">
                  <c:v>16.41</c:v>
                </c:pt>
                <c:pt idx="4">
                  <c:v>17.559999999999999</c:v>
                </c:pt>
              </c:numCache>
            </c:numRef>
          </c:val>
          <c:extLst>
            <c:ext xmlns:c16="http://schemas.microsoft.com/office/drawing/2014/chart" uri="{C3380CC4-5D6E-409C-BE32-E72D297353CC}">
              <c16:uniqueId val="{00000000-755D-4681-B6E5-111A2E12435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755D-4681-B6E5-111A2E12435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7A-4C6D-99BB-8D61D6FF35F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0D7A-4C6D-99BB-8D61D6FF35F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742.18</c:v>
                </c:pt>
                <c:pt idx="1">
                  <c:v>656.17</c:v>
                </c:pt>
                <c:pt idx="2">
                  <c:v>431.63</c:v>
                </c:pt>
                <c:pt idx="3">
                  <c:v>351.21</c:v>
                </c:pt>
                <c:pt idx="4">
                  <c:v>580.35</c:v>
                </c:pt>
              </c:numCache>
            </c:numRef>
          </c:val>
          <c:extLst>
            <c:ext xmlns:c16="http://schemas.microsoft.com/office/drawing/2014/chart" uri="{C3380CC4-5D6E-409C-BE32-E72D297353CC}">
              <c16:uniqueId val="{00000000-0A43-4FFB-8773-FC04F4CD36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0A43-4FFB-8773-FC04F4CD36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302.64999999999998</c:v>
                </c:pt>
                <c:pt idx="1">
                  <c:v>305.82</c:v>
                </c:pt>
                <c:pt idx="2">
                  <c:v>312.95</c:v>
                </c:pt>
                <c:pt idx="3">
                  <c:v>323.70999999999998</c:v>
                </c:pt>
                <c:pt idx="4">
                  <c:v>295.63</c:v>
                </c:pt>
              </c:numCache>
            </c:numRef>
          </c:val>
          <c:extLst>
            <c:ext xmlns:c16="http://schemas.microsoft.com/office/drawing/2014/chart" uri="{C3380CC4-5D6E-409C-BE32-E72D297353CC}">
              <c16:uniqueId val="{00000000-FE11-4FE6-A01E-0D944A39EF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FE11-4FE6-A01E-0D944A39EF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103.45</c:v>
                </c:pt>
                <c:pt idx="1">
                  <c:v>103.05</c:v>
                </c:pt>
                <c:pt idx="2">
                  <c:v>103.71</c:v>
                </c:pt>
                <c:pt idx="3">
                  <c:v>103.12</c:v>
                </c:pt>
                <c:pt idx="4">
                  <c:v>104.83</c:v>
                </c:pt>
              </c:numCache>
            </c:numRef>
          </c:val>
          <c:extLst>
            <c:ext xmlns:c16="http://schemas.microsoft.com/office/drawing/2014/chart" uri="{C3380CC4-5D6E-409C-BE32-E72D297353CC}">
              <c16:uniqueId val="{00000000-A371-41AC-8B25-A49802BD5EB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A371-41AC-8B25-A49802BD5EB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176.25</c:v>
                </c:pt>
                <c:pt idx="1">
                  <c:v>176.38</c:v>
                </c:pt>
                <c:pt idx="2">
                  <c:v>174.34</c:v>
                </c:pt>
                <c:pt idx="3">
                  <c:v>176.04</c:v>
                </c:pt>
                <c:pt idx="4">
                  <c:v>175.54</c:v>
                </c:pt>
              </c:numCache>
            </c:numRef>
          </c:val>
          <c:extLst>
            <c:ext xmlns:c16="http://schemas.microsoft.com/office/drawing/2014/chart" uri="{C3380CC4-5D6E-409C-BE32-E72D297353CC}">
              <c16:uniqueId val="{00000000-A206-4583-AB2F-751D10150D8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A206-4583-AB2F-751D10150D8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長崎県　諫早市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A3</v>
      </c>
      <c r="X8" s="75"/>
      <c r="Y8" s="75"/>
      <c r="Z8" s="75"/>
      <c r="AA8" s="75"/>
      <c r="AB8" s="75"/>
      <c r="AC8" s="75"/>
      <c r="AD8" s="75" t="str">
        <f>データ!$M$6</f>
        <v>自治体職員</v>
      </c>
      <c r="AE8" s="75"/>
      <c r="AF8" s="75"/>
      <c r="AG8" s="75"/>
      <c r="AH8" s="75"/>
      <c r="AI8" s="75"/>
      <c r="AJ8" s="75"/>
      <c r="AK8" s="2"/>
      <c r="AL8" s="66">
        <f>データ!$R$6</f>
        <v>134691</v>
      </c>
      <c r="AM8" s="66"/>
      <c r="AN8" s="66"/>
      <c r="AO8" s="66"/>
      <c r="AP8" s="66"/>
      <c r="AQ8" s="66"/>
      <c r="AR8" s="66"/>
      <c r="AS8" s="66"/>
      <c r="AT8" s="37">
        <f>データ!$S$6</f>
        <v>341.79</v>
      </c>
      <c r="AU8" s="38"/>
      <c r="AV8" s="38"/>
      <c r="AW8" s="38"/>
      <c r="AX8" s="38"/>
      <c r="AY8" s="38"/>
      <c r="AZ8" s="38"/>
      <c r="BA8" s="38"/>
      <c r="BB8" s="55">
        <f>データ!$T$6</f>
        <v>394.08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77.75</v>
      </c>
      <c r="J10" s="38"/>
      <c r="K10" s="38"/>
      <c r="L10" s="38"/>
      <c r="M10" s="38"/>
      <c r="N10" s="38"/>
      <c r="O10" s="65"/>
      <c r="P10" s="55">
        <f>データ!$P$6</f>
        <v>91.81</v>
      </c>
      <c r="Q10" s="55"/>
      <c r="R10" s="55"/>
      <c r="S10" s="55"/>
      <c r="T10" s="55"/>
      <c r="U10" s="55"/>
      <c r="V10" s="55"/>
      <c r="W10" s="66">
        <f>データ!$Q$6</f>
        <v>3590</v>
      </c>
      <c r="X10" s="66"/>
      <c r="Y10" s="66"/>
      <c r="Z10" s="66"/>
      <c r="AA10" s="66"/>
      <c r="AB10" s="66"/>
      <c r="AC10" s="66"/>
      <c r="AD10" s="2"/>
      <c r="AE10" s="2"/>
      <c r="AF10" s="2"/>
      <c r="AG10" s="2"/>
      <c r="AH10" s="2"/>
      <c r="AI10" s="2"/>
      <c r="AJ10" s="2"/>
      <c r="AK10" s="2"/>
      <c r="AL10" s="66">
        <f>データ!$U$6</f>
        <v>123372</v>
      </c>
      <c r="AM10" s="66"/>
      <c r="AN10" s="66"/>
      <c r="AO10" s="66"/>
      <c r="AP10" s="66"/>
      <c r="AQ10" s="66"/>
      <c r="AR10" s="66"/>
      <c r="AS10" s="66"/>
      <c r="AT10" s="37">
        <f>データ!$V$6</f>
        <v>112.57</v>
      </c>
      <c r="AU10" s="38"/>
      <c r="AV10" s="38"/>
      <c r="AW10" s="38"/>
      <c r="AX10" s="38"/>
      <c r="AY10" s="38"/>
      <c r="AZ10" s="38"/>
      <c r="BA10" s="38"/>
      <c r="BB10" s="55">
        <f>データ!$W$6</f>
        <v>1095.96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0nNOijZ2+M83NypRvxLAxgYxzpQjCPNPir4IqBQofRwIlAnmtngJBtWoHKOteDNqt08K2ndNXIJCdY9pfeVxnw==" saltValue="6EykUkUXn0kZbjPnTOycd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422045</v>
      </c>
      <c r="D6" s="20">
        <f t="shared" si="3"/>
        <v>46</v>
      </c>
      <c r="E6" s="20">
        <f t="shared" si="3"/>
        <v>1</v>
      </c>
      <c r="F6" s="20">
        <f t="shared" si="3"/>
        <v>0</v>
      </c>
      <c r="G6" s="20">
        <f t="shared" si="3"/>
        <v>1</v>
      </c>
      <c r="H6" s="20" t="str">
        <f t="shared" si="3"/>
        <v>長崎県　諫早市</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77.75</v>
      </c>
      <c r="P6" s="21">
        <f t="shared" si="3"/>
        <v>91.81</v>
      </c>
      <c r="Q6" s="21">
        <f t="shared" si="3"/>
        <v>3590</v>
      </c>
      <c r="R6" s="21">
        <f t="shared" si="3"/>
        <v>134691</v>
      </c>
      <c r="S6" s="21">
        <f t="shared" si="3"/>
        <v>341.79</v>
      </c>
      <c r="T6" s="21">
        <f t="shared" si="3"/>
        <v>394.08</v>
      </c>
      <c r="U6" s="21">
        <f t="shared" si="3"/>
        <v>123372</v>
      </c>
      <c r="V6" s="21">
        <f t="shared" si="3"/>
        <v>112.57</v>
      </c>
      <c r="W6" s="21">
        <f t="shared" si="3"/>
        <v>1095.96</v>
      </c>
      <c r="X6" s="22">
        <f>IF(X7="",NA(),X7)</f>
        <v>109.15</v>
      </c>
      <c r="Y6" s="22">
        <f t="shared" ref="Y6:AG6" si="4">IF(Y7="",NA(),Y7)</f>
        <v>108.55</v>
      </c>
      <c r="Z6" s="22">
        <f t="shared" si="4"/>
        <v>110.27</v>
      </c>
      <c r="AA6" s="22">
        <f t="shared" si="4"/>
        <v>110.12</v>
      </c>
      <c r="AB6" s="22">
        <f t="shared" si="4"/>
        <v>111.68</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742.18</v>
      </c>
      <c r="AU6" s="22">
        <f t="shared" ref="AU6:BC6" si="6">IF(AU7="",NA(),AU7)</f>
        <v>656.17</v>
      </c>
      <c r="AV6" s="22">
        <f t="shared" si="6"/>
        <v>431.63</v>
      </c>
      <c r="AW6" s="22">
        <f t="shared" si="6"/>
        <v>351.21</v>
      </c>
      <c r="AX6" s="22">
        <f t="shared" si="6"/>
        <v>580.35</v>
      </c>
      <c r="AY6" s="22">
        <f t="shared" si="6"/>
        <v>335.6</v>
      </c>
      <c r="AZ6" s="22">
        <f t="shared" si="6"/>
        <v>358.91</v>
      </c>
      <c r="BA6" s="22">
        <f t="shared" si="6"/>
        <v>360.96</v>
      </c>
      <c r="BB6" s="22">
        <f t="shared" si="6"/>
        <v>351.29</v>
      </c>
      <c r="BC6" s="22">
        <f t="shared" si="6"/>
        <v>364.24</v>
      </c>
      <c r="BD6" s="21" t="str">
        <f>IF(BD7="","",IF(BD7="-","【-】","【"&amp;SUBSTITUTE(TEXT(BD7,"#,##0.00"),"-","△")&amp;"】"))</f>
        <v>【252.29】</v>
      </c>
      <c r="BE6" s="22">
        <f>IF(BE7="",NA(),BE7)</f>
        <v>302.64999999999998</v>
      </c>
      <c r="BF6" s="22">
        <f t="shared" ref="BF6:BN6" si="7">IF(BF7="",NA(),BF7)</f>
        <v>305.82</v>
      </c>
      <c r="BG6" s="22">
        <f t="shared" si="7"/>
        <v>312.95</v>
      </c>
      <c r="BH6" s="22">
        <f t="shared" si="7"/>
        <v>323.70999999999998</v>
      </c>
      <c r="BI6" s="22">
        <f t="shared" si="7"/>
        <v>295.63</v>
      </c>
      <c r="BJ6" s="22">
        <f t="shared" si="7"/>
        <v>258.26</v>
      </c>
      <c r="BK6" s="22">
        <f t="shared" si="7"/>
        <v>247.27</v>
      </c>
      <c r="BL6" s="22">
        <f t="shared" si="7"/>
        <v>239.18</v>
      </c>
      <c r="BM6" s="22">
        <f t="shared" si="7"/>
        <v>236.29</v>
      </c>
      <c r="BN6" s="22">
        <f t="shared" si="7"/>
        <v>238.77</v>
      </c>
      <c r="BO6" s="21" t="str">
        <f>IF(BO7="","",IF(BO7="-","【-】","【"&amp;SUBSTITUTE(TEXT(BO7,"#,##0.00"),"-","△")&amp;"】"))</f>
        <v>【268.07】</v>
      </c>
      <c r="BP6" s="22">
        <f>IF(BP7="",NA(),BP7)</f>
        <v>103.45</v>
      </c>
      <c r="BQ6" s="22">
        <f t="shared" ref="BQ6:BY6" si="8">IF(BQ7="",NA(),BQ7)</f>
        <v>103.05</v>
      </c>
      <c r="BR6" s="22">
        <f t="shared" si="8"/>
        <v>103.71</v>
      </c>
      <c r="BS6" s="22">
        <f t="shared" si="8"/>
        <v>103.12</v>
      </c>
      <c r="BT6" s="22">
        <f t="shared" si="8"/>
        <v>104.83</v>
      </c>
      <c r="BU6" s="22">
        <f t="shared" si="8"/>
        <v>106.07</v>
      </c>
      <c r="BV6" s="22">
        <f t="shared" si="8"/>
        <v>105.34</v>
      </c>
      <c r="BW6" s="22">
        <f t="shared" si="8"/>
        <v>101.89</v>
      </c>
      <c r="BX6" s="22">
        <f t="shared" si="8"/>
        <v>104.33</v>
      </c>
      <c r="BY6" s="22">
        <f t="shared" si="8"/>
        <v>98.85</v>
      </c>
      <c r="BZ6" s="21" t="str">
        <f>IF(BZ7="","",IF(BZ7="-","【-】","【"&amp;SUBSTITUTE(TEXT(BZ7,"#,##0.00"),"-","△")&amp;"】"))</f>
        <v>【97.47】</v>
      </c>
      <c r="CA6" s="22">
        <f>IF(CA7="",NA(),CA7)</f>
        <v>176.25</v>
      </c>
      <c r="CB6" s="22">
        <f t="shared" ref="CB6:CJ6" si="9">IF(CB7="",NA(),CB7)</f>
        <v>176.38</v>
      </c>
      <c r="CC6" s="22">
        <f t="shared" si="9"/>
        <v>174.34</v>
      </c>
      <c r="CD6" s="22">
        <f t="shared" si="9"/>
        <v>176.04</v>
      </c>
      <c r="CE6" s="22">
        <f t="shared" si="9"/>
        <v>175.54</v>
      </c>
      <c r="CF6" s="22">
        <f t="shared" si="9"/>
        <v>159.22</v>
      </c>
      <c r="CG6" s="22">
        <f t="shared" si="9"/>
        <v>159.6</v>
      </c>
      <c r="CH6" s="22">
        <f t="shared" si="9"/>
        <v>156.32</v>
      </c>
      <c r="CI6" s="22">
        <f t="shared" si="9"/>
        <v>157.4</v>
      </c>
      <c r="CJ6" s="22">
        <f t="shared" si="9"/>
        <v>162.61000000000001</v>
      </c>
      <c r="CK6" s="21" t="str">
        <f>IF(CK7="","",IF(CK7="-","【-】","【"&amp;SUBSTITUTE(TEXT(CK7,"#,##0.00"),"-","△")&amp;"】"))</f>
        <v>【174.75】</v>
      </c>
      <c r="CL6" s="22">
        <f>IF(CL7="",NA(),CL7)</f>
        <v>71.58</v>
      </c>
      <c r="CM6" s="22">
        <f t="shared" ref="CM6:CU6" si="10">IF(CM7="",NA(),CM7)</f>
        <v>70.48</v>
      </c>
      <c r="CN6" s="22">
        <f t="shared" si="10"/>
        <v>71.66</v>
      </c>
      <c r="CO6" s="22">
        <f t="shared" si="10"/>
        <v>72.150000000000006</v>
      </c>
      <c r="CP6" s="22">
        <f t="shared" si="10"/>
        <v>78.599999999999994</v>
      </c>
      <c r="CQ6" s="22">
        <f t="shared" si="10"/>
        <v>62.83</v>
      </c>
      <c r="CR6" s="22">
        <f t="shared" si="10"/>
        <v>62.05</v>
      </c>
      <c r="CS6" s="22">
        <f t="shared" si="10"/>
        <v>63.23</v>
      </c>
      <c r="CT6" s="22">
        <f t="shared" si="10"/>
        <v>62.59</v>
      </c>
      <c r="CU6" s="22">
        <f t="shared" si="10"/>
        <v>61.81</v>
      </c>
      <c r="CV6" s="21" t="str">
        <f>IF(CV7="","",IF(CV7="-","【-】","【"&amp;SUBSTITUTE(TEXT(CV7,"#,##0.00"),"-","△")&amp;"】"))</f>
        <v>【59.97】</v>
      </c>
      <c r="CW6" s="22">
        <f>IF(CW7="",NA(),CW7)</f>
        <v>87.41</v>
      </c>
      <c r="CX6" s="22">
        <f t="shared" ref="CX6:DF6" si="11">IF(CX7="",NA(),CX7)</f>
        <v>87.45</v>
      </c>
      <c r="CY6" s="22">
        <f t="shared" si="11"/>
        <v>87.41</v>
      </c>
      <c r="CZ6" s="22">
        <f t="shared" si="11"/>
        <v>87.34</v>
      </c>
      <c r="DA6" s="22">
        <f t="shared" si="11"/>
        <v>87.29</v>
      </c>
      <c r="DB6" s="22">
        <f t="shared" si="11"/>
        <v>88.86</v>
      </c>
      <c r="DC6" s="22">
        <f t="shared" si="11"/>
        <v>89.11</v>
      </c>
      <c r="DD6" s="22">
        <f t="shared" si="11"/>
        <v>89.35</v>
      </c>
      <c r="DE6" s="22">
        <f t="shared" si="11"/>
        <v>89.7</v>
      </c>
      <c r="DF6" s="22">
        <f t="shared" si="11"/>
        <v>89.24</v>
      </c>
      <c r="DG6" s="21" t="str">
        <f>IF(DG7="","",IF(DG7="-","【-】","【"&amp;SUBSTITUTE(TEXT(DG7,"#,##0.00"),"-","△")&amp;"】"))</f>
        <v>【89.76】</v>
      </c>
      <c r="DH6" s="22">
        <f>IF(DH7="",NA(),DH7)</f>
        <v>48.81</v>
      </c>
      <c r="DI6" s="22">
        <f t="shared" ref="DI6:DQ6" si="12">IF(DI7="",NA(),DI7)</f>
        <v>50.31</v>
      </c>
      <c r="DJ6" s="22">
        <f t="shared" si="12"/>
        <v>51.5</v>
      </c>
      <c r="DK6" s="22">
        <f t="shared" si="12"/>
        <v>53.03</v>
      </c>
      <c r="DL6" s="22">
        <f t="shared" si="12"/>
        <v>49.76</v>
      </c>
      <c r="DM6" s="22">
        <f t="shared" si="12"/>
        <v>47.89</v>
      </c>
      <c r="DN6" s="22">
        <f t="shared" si="12"/>
        <v>48.69</v>
      </c>
      <c r="DO6" s="22">
        <f t="shared" si="12"/>
        <v>49.62</v>
      </c>
      <c r="DP6" s="22">
        <f t="shared" si="12"/>
        <v>50.5</v>
      </c>
      <c r="DQ6" s="22">
        <f t="shared" si="12"/>
        <v>51.28</v>
      </c>
      <c r="DR6" s="21" t="str">
        <f>IF(DR7="","",IF(DR7="-","【-】","【"&amp;SUBSTITUTE(TEXT(DR7,"#,##0.00"),"-","△")&amp;"】"))</f>
        <v>【51.51】</v>
      </c>
      <c r="DS6" s="22">
        <f>IF(DS7="",NA(),DS7)</f>
        <v>13.81</v>
      </c>
      <c r="DT6" s="22">
        <f t="shared" ref="DT6:EB6" si="13">IF(DT7="",NA(),DT7)</f>
        <v>14.08</v>
      </c>
      <c r="DU6" s="22">
        <f t="shared" si="13"/>
        <v>14.31</v>
      </c>
      <c r="DV6" s="22">
        <f t="shared" si="13"/>
        <v>16.41</v>
      </c>
      <c r="DW6" s="22">
        <f t="shared" si="13"/>
        <v>17.559999999999999</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0.96</v>
      </c>
      <c r="EE6" s="22">
        <f t="shared" ref="EE6:EM6" si="14">IF(EE7="",NA(),EE7)</f>
        <v>0.44</v>
      </c>
      <c r="EF6" s="22">
        <f t="shared" si="14"/>
        <v>0.22</v>
      </c>
      <c r="EG6" s="22">
        <f t="shared" si="14"/>
        <v>0.43</v>
      </c>
      <c r="EH6" s="22">
        <f t="shared" si="14"/>
        <v>0.5</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15">
      <c r="A7" s="15"/>
      <c r="B7" s="24">
        <v>2022</v>
      </c>
      <c r="C7" s="24">
        <v>422045</v>
      </c>
      <c r="D7" s="24">
        <v>46</v>
      </c>
      <c r="E7" s="24">
        <v>1</v>
      </c>
      <c r="F7" s="24">
        <v>0</v>
      </c>
      <c r="G7" s="24">
        <v>1</v>
      </c>
      <c r="H7" s="24" t="s">
        <v>93</v>
      </c>
      <c r="I7" s="24" t="s">
        <v>94</v>
      </c>
      <c r="J7" s="24" t="s">
        <v>95</v>
      </c>
      <c r="K7" s="24" t="s">
        <v>96</v>
      </c>
      <c r="L7" s="24" t="s">
        <v>97</v>
      </c>
      <c r="M7" s="24" t="s">
        <v>98</v>
      </c>
      <c r="N7" s="25" t="s">
        <v>99</v>
      </c>
      <c r="O7" s="25">
        <v>77.75</v>
      </c>
      <c r="P7" s="25">
        <v>91.81</v>
      </c>
      <c r="Q7" s="25">
        <v>3590</v>
      </c>
      <c r="R7" s="25">
        <v>134691</v>
      </c>
      <c r="S7" s="25">
        <v>341.79</v>
      </c>
      <c r="T7" s="25">
        <v>394.08</v>
      </c>
      <c r="U7" s="25">
        <v>123372</v>
      </c>
      <c r="V7" s="25">
        <v>112.57</v>
      </c>
      <c r="W7" s="25">
        <v>1095.96</v>
      </c>
      <c r="X7" s="25">
        <v>109.15</v>
      </c>
      <c r="Y7" s="25">
        <v>108.55</v>
      </c>
      <c r="Z7" s="25">
        <v>110.27</v>
      </c>
      <c r="AA7" s="25">
        <v>110.12</v>
      </c>
      <c r="AB7" s="25">
        <v>111.68</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742.18</v>
      </c>
      <c r="AU7" s="25">
        <v>656.17</v>
      </c>
      <c r="AV7" s="25">
        <v>431.63</v>
      </c>
      <c r="AW7" s="25">
        <v>351.21</v>
      </c>
      <c r="AX7" s="25">
        <v>580.35</v>
      </c>
      <c r="AY7" s="25">
        <v>335.6</v>
      </c>
      <c r="AZ7" s="25">
        <v>358.91</v>
      </c>
      <c r="BA7" s="25">
        <v>360.96</v>
      </c>
      <c r="BB7" s="25">
        <v>351.29</v>
      </c>
      <c r="BC7" s="25">
        <v>364.24</v>
      </c>
      <c r="BD7" s="25">
        <v>252.29</v>
      </c>
      <c r="BE7" s="25">
        <v>302.64999999999998</v>
      </c>
      <c r="BF7" s="25">
        <v>305.82</v>
      </c>
      <c r="BG7" s="25">
        <v>312.95</v>
      </c>
      <c r="BH7" s="25">
        <v>323.70999999999998</v>
      </c>
      <c r="BI7" s="25">
        <v>295.63</v>
      </c>
      <c r="BJ7" s="25">
        <v>258.26</v>
      </c>
      <c r="BK7" s="25">
        <v>247.27</v>
      </c>
      <c r="BL7" s="25">
        <v>239.18</v>
      </c>
      <c r="BM7" s="25">
        <v>236.29</v>
      </c>
      <c r="BN7" s="25">
        <v>238.77</v>
      </c>
      <c r="BO7" s="25">
        <v>268.07</v>
      </c>
      <c r="BP7" s="25">
        <v>103.45</v>
      </c>
      <c r="BQ7" s="25">
        <v>103.05</v>
      </c>
      <c r="BR7" s="25">
        <v>103.71</v>
      </c>
      <c r="BS7" s="25">
        <v>103.12</v>
      </c>
      <c r="BT7" s="25">
        <v>104.83</v>
      </c>
      <c r="BU7" s="25">
        <v>106.07</v>
      </c>
      <c r="BV7" s="25">
        <v>105.34</v>
      </c>
      <c r="BW7" s="25">
        <v>101.89</v>
      </c>
      <c r="BX7" s="25">
        <v>104.33</v>
      </c>
      <c r="BY7" s="25">
        <v>98.85</v>
      </c>
      <c r="BZ7" s="25">
        <v>97.47</v>
      </c>
      <c r="CA7" s="25">
        <v>176.25</v>
      </c>
      <c r="CB7" s="25">
        <v>176.38</v>
      </c>
      <c r="CC7" s="25">
        <v>174.34</v>
      </c>
      <c r="CD7" s="25">
        <v>176.04</v>
      </c>
      <c r="CE7" s="25">
        <v>175.54</v>
      </c>
      <c r="CF7" s="25">
        <v>159.22</v>
      </c>
      <c r="CG7" s="25">
        <v>159.6</v>
      </c>
      <c r="CH7" s="25">
        <v>156.32</v>
      </c>
      <c r="CI7" s="25">
        <v>157.4</v>
      </c>
      <c r="CJ7" s="25">
        <v>162.61000000000001</v>
      </c>
      <c r="CK7" s="25">
        <v>174.75</v>
      </c>
      <c r="CL7" s="25">
        <v>71.58</v>
      </c>
      <c r="CM7" s="25">
        <v>70.48</v>
      </c>
      <c r="CN7" s="25">
        <v>71.66</v>
      </c>
      <c r="CO7" s="25">
        <v>72.150000000000006</v>
      </c>
      <c r="CP7" s="25">
        <v>78.599999999999994</v>
      </c>
      <c r="CQ7" s="25">
        <v>62.83</v>
      </c>
      <c r="CR7" s="25">
        <v>62.05</v>
      </c>
      <c r="CS7" s="25">
        <v>63.23</v>
      </c>
      <c r="CT7" s="25">
        <v>62.59</v>
      </c>
      <c r="CU7" s="25">
        <v>61.81</v>
      </c>
      <c r="CV7" s="25">
        <v>59.97</v>
      </c>
      <c r="CW7" s="25">
        <v>87.41</v>
      </c>
      <c r="CX7" s="25">
        <v>87.45</v>
      </c>
      <c r="CY7" s="25">
        <v>87.41</v>
      </c>
      <c r="CZ7" s="25">
        <v>87.34</v>
      </c>
      <c r="DA7" s="25">
        <v>87.29</v>
      </c>
      <c r="DB7" s="25">
        <v>88.86</v>
      </c>
      <c r="DC7" s="25">
        <v>89.11</v>
      </c>
      <c r="DD7" s="25">
        <v>89.35</v>
      </c>
      <c r="DE7" s="25">
        <v>89.7</v>
      </c>
      <c r="DF7" s="25">
        <v>89.24</v>
      </c>
      <c r="DG7" s="25">
        <v>89.76</v>
      </c>
      <c r="DH7" s="25">
        <v>48.81</v>
      </c>
      <c r="DI7" s="25">
        <v>50.31</v>
      </c>
      <c r="DJ7" s="25">
        <v>51.5</v>
      </c>
      <c r="DK7" s="25">
        <v>53.03</v>
      </c>
      <c r="DL7" s="25">
        <v>49.76</v>
      </c>
      <c r="DM7" s="25">
        <v>47.89</v>
      </c>
      <c r="DN7" s="25">
        <v>48.69</v>
      </c>
      <c r="DO7" s="25">
        <v>49.62</v>
      </c>
      <c r="DP7" s="25">
        <v>50.5</v>
      </c>
      <c r="DQ7" s="25">
        <v>51.28</v>
      </c>
      <c r="DR7" s="25">
        <v>51.51</v>
      </c>
      <c r="DS7" s="25">
        <v>13.81</v>
      </c>
      <c r="DT7" s="25">
        <v>14.08</v>
      </c>
      <c r="DU7" s="25">
        <v>14.31</v>
      </c>
      <c r="DV7" s="25">
        <v>16.41</v>
      </c>
      <c r="DW7" s="25">
        <v>17.559999999999999</v>
      </c>
      <c r="DX7" s="25">
        <v>16.899999999999999</v>
      </c>
      <c r="DY7" s="25">
        <v>18.260000000000002</v>
      </c>
      <c r="DZ7" s="25">
        <v>19.510000000000002</v>
      </c>
      <c r="EA7" s="25">
        <v>21.19</v>
      </c>
      <c r="EB7" s="25">
        <v>22.64</v>
      </c>
      <c r="EC7" s="25">
        <v>23.75</v>
      </c>
      <c r="ED7" s="25">
        <v>0.96</v>
      </c>
      <c r="EE7" s="25">
        <v>0.44</v>
      </c>
      <c r="EF7" s="25">
        <v>0.22</v>
      </c>
      <c r="EG7" s="25">
        <v>0.43</v>
      </c>
      <c r="EH7" s="25">
        <v>0.5</v>
      </c>
      <c r="EI7" s="25">
        <v>0.72</v>
      </c>
      <c r="EJ7" s="25">
        <v>0.66</v>
      </c>
      <c r="EK7" s="25">
        <v>0.67</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2023-12-05T01:01:32Z</dcterms:created>
  <dcterms:modified xsi:type="dcterms:W3CDTF">2024-03-04T01:56:39Z</dcterms:modified>
  <cp:category/>
</cp:coreProperties>
</file>