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1640B075-808E-4F16-8C4C-563C5B008FB2}" xr6:coauthVersionLast="47" xr6:coauthVersionMax="47" xr10:uidLastSave="{00000000-0000-0000-0000-000000000000}"/>
  <workbookProtection workbookAlgorithmName="SHA-512" workbookHashValue="qwwbcM/LYjT85OKUCwZxs8radsJbU6ck8t4QMLbUe4890WVMN+vb1AW5rJsyXawtHth4YjK4qN7adMH1IOviBQ==" workbookSaltValue="uU0W74zoSsdT48kNfapur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<sst xmlns="http://schemas.openxmlformats.org/spreadsheetml/2006/main" count="228" uniqueCount="114">
  <si>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</si>
  <si>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</si>
  <si>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</si>
  <si>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</si>
  <si>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</si>
  <si>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</si>
  <si>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</si>
  <si>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</si>
  <si>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</si>
  <si>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</si>
  <si>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</si>
  <si>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</si>
  <si>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</si>
  <si>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</si>
  <si>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</si>
  <si>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</si>
  <si>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</si>
  <si>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</si>
  <si>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</si>
  <si>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</si>
  <si>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</si>
  <si>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</si>
  <si>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</si>
  <si>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</si>
  <si>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</si>
  <si>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</si>
  <si>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</si>
  <si>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</si>
  <si>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</si>
  <si>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</si>
  <si>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</si>
  <si>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</si>
  <si>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</si>
  <si>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</si>
  <si>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</si>
  <si>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</si>
  <si>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</si>
  <si>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</si>
  <si>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</si>
  <si>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</si>
  <si>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</si>
  <si>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</si>
  <si>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</si>
  <si>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</si>
  <si>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</si>
  <si>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</si>
  <si>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</si>
  <si>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</si>
  <si>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</si>
  <si>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</si>
  <si>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</si>
  <si>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</si>
  <si>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</si>
  <si>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</si>
  <si>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</si>
  <si>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</si>
  <si>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</si>
  <si>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</si>
  <si>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</si>
  <si>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</si>
  <si>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</si>
  <si>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</si>
  <si>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</si>
  <si>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</si>
  <si>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</si>
  <si>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</si>
  <si>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</si>
  <si>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</si>
  <si>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</si>
  <si>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</si>
  <si>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</si>
  <si>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</si>
  <si>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</si>
  <si>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</si>
  <si>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</si>
  <si>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</si>
  <si>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</si>
  <si>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</si>
  <si>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</si>
  <si>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</si>
  <si>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</si>
  <si>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</si>
  <si>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</si>
  <si>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</si>
  <si>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</si>
  <si>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</si>
  <si>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</si>
  <si>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</si>
  <si>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</si>
  <si>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</si>
  <si>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</si>
  <si>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</si>
  <si>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</si>
  <si>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</si>
  <si>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</si>
  <si>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</si>
  <si>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</si>
  <si>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</si>
  <si>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</si>
  <si>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</si>
  <si>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</si>
  <si>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</si>
  <si>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</si>
  <si>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</si>
  <si>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</si>
  <si>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</si>
  <si>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</si>
  <si>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</si>
  <si>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</si>
  <si>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</si>
  <si>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</si>
  <si>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簡水を統合した事で経営状況が悪化し、平均値を下回る箇所（項目）が見られるため、経常収支比率や有収率の向上等、更なる経営健全化を図る必要がある。
　また、今後は老朽施設・管路等の設備更新を実施する必要があり、水道料金の改定を含めた財源の確保が重要課題である。</t>
    <phoneticPr fontId="4"/>
  </si>
  <si>
    <t>①令和２年度から一般会計からの繰入が減額され、経常収支比率は100％を下回っている。
②一般会計からの繰入の減額により、令和２年度から累積欠損金が発生している。
③流動比率は200％を超えており、支払い能力に問題はないが、今後も同程度の比率を維持するための検証が必要である。
④平成29年度に簡水を統合した為、平均値を上回っている。
⑤平均値を下回っており、近い将来、料金改定の必要がある。
⑥有収率が低いために平均値を上回っている。今後も有収率の向上が必要である。
⑦施設利用率は平均値を上回っているが、今後の人口減少を踏まえ、施設の統廃合・ダウンサイジングを検討する時期にきている。
⑧依然として平均値を大きく下回っている。今後も継続的な漏水調査、老朽管の更新を行う。</t>
    <rPh sb="1" eb="3">
      <t>レイワ</t>
    </rPh>
    <rPh sb="4" eb="6">
      <t>ネンド</t>
    </rPh>
    <rPh sb="15" eb="16">
      <t>ク</t>
    </rPh>
    <rPh sb="16" eb="17">
      <t>イ</t>
    </rPh>
    <rPh sb="18" eb="20">
      <t>ゲンガク</t>
    </rPh>
    <rPh sb="52" eb="53">
      <t>ク</t>
    </rPh>
    <rPh sb="53" eb="54">
      <t>イ</t>
    </rPh>
    <rPh sb="56" eb="57">
      <t>ガク</t>
    </rPh>
    <phoneticPr fontId="4"/>
  </si>
  <si>
    <t xml:space="preserve"> ①②③のいずれも平均値を大きく下回っているが、これは統合簡水分の管路経過年数について正確に把握できていない部分があることが要因と考える。
　今後も管理資産精度の向上及び、老朽管の計画的・継続的な更新が必要と考える。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</si>
</sst>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0.42</c:v>
                </c:pt>
                <c:pt idx="1">
                  <c:v>0.26</c:v>
                </c:pt>
                <c:pt idx="2">
                  <c:v>0.37</c:v>
                </c:pt>
                <c:pt idx="3">
                  <c:v>0.38</c:v>
                </c:pt>
                <c:pt idx="4">
                  <c:v>0.39</c:v>
                </c:pt>
              </c:numCache>
            </c:numRef>
          </c:val>
          <c:extLst>
            <c:ext xmlns:c16="http://schemas.microsoft.com/office/drawing/2014/chart" uri="{C3380CC4-5D6E-409C-BE32-E72D297353CC}">
              <c16:uniqueId val="{00000000-8CDD-41B6-B2F3-740EC9305F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8CDD-41B6-B2F3-740EC9305F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59.49</c:v>
                </c:pt>
                <c:pt idx="1">
                  <c:v>59.56</c:v>
                </c:pt>
                <c:pt idx="2">
                  <c:v>58.83</c:v>
                </c:pt>
                <c:pt idx="3">
                  <c:v>56.4</c:v>
                </c:pt>
                <c:pt idx="4">
                  <c:v>56.87</c:v>
                </c:pt>
              </c:numCache>
            </c:numRef>
          </c:val>
          <c:extLst>
            <c:ext xmlns:c16="http://schemas.microsoft.com/office/drawing/2014/chart" uri="{C3380CC4-5D6E-409C-BE32-E72D297353CC}">
              <c16:uniqueId val="{00000000-E616-4208-A356-940F6693E8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E616-4208-A356-940F6693E8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64.900000000000006</c:v>
                </c:pt>
                <c:pt idx="1">
                  <c:v>64.430000000000007</c:v>
                </c:pt>
                <c:pt idx="2">
                  <c:v>65.77</c:v>
                </c:pt>
                <c:pt idx="3">
                  <c:v>66.39</c:v>
                </c:pt>
                <c:pt idx="4">
                  <c:v>65.12</c:v>
                </c:pt>
              </c:numCache>
            </c:numRef>
          </c:val>
          <c:extLst>
            <c:ext xmlns:c16="http://schemas.microsoft.com/office/drawing/2014/chart" uri="{C3380CC4-5D6E-409C-BE32-E72D297353CC}">
              <c16:uniqueId val="{00000000-74F3-4299-9966-53CA480AA0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74F3-4299-9966-53CA480AA0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108.41</c:v>
                </c:pt>
                <c:pt idx="1">
                  <c:v>104.28</c:v>
                </c:pt>
                <c:pt idx="2">
                  <c:v>91.58</c:v>
                </c:pt>
                <c:pt idx="3">
                  <c:v>89.09</c:v>
                </c:pt>
                <c:pt idx="4">
                  <c:v>93.38</c:v>
                </c:pt>
              </c:numCache>
            </c:numRef>
          </c:val>
          <c:extLst>
            <c:ext xmlns:c16="http://schemas.microsoft.com/office/drawing/2014/chart" uri="{C3380CC4-5D6E-409C-BE32-E72D297353CC}">
              <c16:uniqueId val="{00000000-3A19-4E58-83F0-57BDD94EB8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3A19-4E58-83F0-57BDD94EB8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21.68</c:v>
                </c:pt>
                <c:pt idx="1">
                  <c:v>25.46</c:v>
                </c:pt>
                <c:pt idx="2">
                  <c:v>28.88</c:v>
                </c:pt>
                <c:pt idx="3">
                  <c:v>31.82</c:v>
                </c:pt>
                <c:pt idx="4">
                  <c:v>34.880000000000003</c:v>
                </c:pt>
              </c:numCache>
            </c:numRef>
          </c:val>
          <c:extLst>
            <c:ext xmlns:c16="http://schemas.microsoft.com/office/drawing/2014/chart" uri="{C3380CC4-5D6E-409C-BE32-E72D297353CC}">
              <c16:uniqueId val="{00000000-B693-4D97-8359-E221E6B0DE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693-4D97-8359-E221E6B0DE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1.66</c:v>
                </c:pt>
                <c:pt idx="1">
                  <c:v>1.57</c:v>
                </c:pt>
                <c:pt idx="2">
                  <c:v>1.57</c:v>
                </c:pt>
                <c:pt idx="3">
                  <c:v>1.57</c:v>
                </c:pt>
                <c:pt idx="4">
                  <c:v>1.58</c:v>
                </c:pt>
              </c:numCache>
            </c:numRef>
          </c:val>
          <c:extLst>
            <c:ext xmlns:c16="http://schemas.microsoft.com/office/drawing/2014/chart" uri="{C3380CC4-5D6E-409C-BE32-E72D297353CC}">
              <c16:uniqueId val="{00000000-F5A0-4322-8219-551A9582EB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F5A0-4322-8219-551A9582EB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12.46</c:v>
                </c:pt>
                <c:pt idx="3" formatCode="#,##0.00;&quot;△&quot;#,##0.00;&quot;-&quot;">
                  <c:v>15.08</c:v>
                </c:pt>
                <c:pt idx="4" formatCode="#,##0.00;&quot;△&quot;#,##0.00;&quot;-&quot;">
                  <c:v>11.48</c:v>
                </c:pt>
              </c:numCache>
            </c:numRef>
          </c:val>
          <c:extLst>
            <c:ext xmlns:c16="http://schemas.microsoft.com/office/drawing/2014/chart" uri="{C3380CC4-5D6E-409C-BE32-E72D297353CC}">
              <c16:uniqueId val="{00000000-1D15-4072-A427-BAEC77D5EA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1D15-4072-A427-BAEC77D5EA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242.09</c:v>
                </c:pt>
                <c:pt idx="1">
                  <c:v>306.74</c:v>
                </c:pt>
                <c:pt idx="2">
                  <c:v>299.64999999999998</c:v>
                </c:pt>
                <c:pt idx="3">
                  <c:v>254.39</c:v>
                </c:pt>
                <c:pt idx="4">
                  <c:v>273.73</c:v>
                </c:pt>
              </c:numCache>
            </c:numRef>
          </c:val>
          <c:extLst>
            <c:ext xmlns:c16="http://schemas.microsoft.com/office/drawing/2014/chart" uri="{C3380CC4-5D6E-409C-BE32-E72D297353CC}">
              <c16:uniqueId val="{00000000-2E0B-48B1-AA57-8C6866E2A4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2E0B-48B1-AA57-8C6866E2A4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618.21</c:v>
                </c:pt>
                <c:pt idx="1">
                  <c:v>509.69</c:v>
                </c:pt>
                <c:pt idx="2">
                  <c:v>468.26</c:v>
                </c:pt>
                <c:pt idx="3">
                  <c:v>432.48</c:v>
                </c:pt>
                <c:pt idx="4">
                  <c:v>449.98</c:v>
                </c:pt>
              </c:numCache>
            </c:numRef>
          </c:val>
          <c:extLst>
            <c:ext xmlns:c16="http://schemas.microsoft.com/office/drawing/2014/chart" uri="{C3380CC4-5D6E-409C-BE32-E72D297353CC}">
              <c16:uniqueId val="{00000000-E5AF-4DC9-8230-AC759E33A24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E5AF-4DC9-8230-AC759E33A24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76.92</c:v>
                </c:pt>
                <c:pt idx="1">
                  <c:v>80.33</c:v>
                </c:pt>
                <c:pt idx="2">
                  <c:v>83.67</c:v>
                </c:pt>
                <c:pt idx="3">
                  <c:v>81.16</c:v>
                </c:pt>
                <c:pt idx="4">
                  <c:v>69.069999999999993</c:v>
                </c:pt>
              </c:numCache>
            </c:numRef>
          </c:val>
          <c:extLst>
            <c:ext xmlns:c16="http://schemas.microsoft.com/office/drawing/2014/chart" uri="{C3380CC4-5D6E-409C-BE32-E72D297353CC}">
              <c16:uniqueId val="{00000000-1EFB-4823-9566-61DB0B87D6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1EFB-4823-9566-61DB0B87D6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263.08999999999997</c:v>
                </c:pt>
                <c:pt idx="1">
                  <c:v>248.45</c:v>
                </c:pt>
                <c:pt idx="2">
                  <c:v>237.47</c:v>
                </c:pt>
                <c:pt idx="3">
                  <c:v>249.41</c:v>
                </c:pt>
                <c:pt idx="4">
                  <c:v>256.70999999999998</c:v>
                </c:pt>
              </c:numCache>
            </c:numRef>
          </c:val>
          <c:extLst>
            <c:ext xmlns:c16="http://schemas.microsoft.com/office/drawing/2014/chart" uri="{C3380CC4-5D6E-409C-BE32-E72D297353CC}">
              <c16:uniqueId val="{00000000-8653-436D-A85D-BC1CEA5112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8653-436D-A85D-BC1CEA5112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長崎県　壱岐市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24956</v>
      </c>
      <c r="AM8" s="66"/>
      <c r="AN8" s="66"/>
      <c r="AO8" s="66"/>
      <c r="AP8" s="66"/>
      <c r="AQ8" s="66"/>
      <c r="AR8" s="66"/>
      <c r="AS8" s="66"/>
      <c r="AT8" s="37">
        <f>データ!$S$6</f>
        <v>139.41999999999999</v>
      </c>
      <c r="AU8" s="38"/>
      <c r="AV8" s="38"/>
      <c r="AW8" s="38"/>
      <c r="AX8" s="38"/>
      <c r="AY8" s="38"/>
      <c r="AZ8" s="38"/>
      <c r="BA8" s="38"/>
      <c r="BB8" s="55">
        <f>データ!$T$6</f>
        <v>179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73.92</v>
      </c>
      <c r="J10" s="38"/>
      <c r="K10" s="38"/>
      <c r="L10" s="38"/>
      <c r="M10" s="38"/>
      <c r="N10" s="38"/>
      <c r="O10" s="65"/>
      <c r="P10" s="55">
        <f>データ!$P$6</f>
        <v>99.77</v>
      </c>
      <c r="Q10" s="55"/>
      <c r="R10" s="55"/>
      <c r="S10" s="55"/>
      <c r="T10" s="55"/>
      <c r="U10" s="55"/>
      <c r="V10" s="55"/>
      <c r="W10" s="66">
        <f>データ!$Q$6</f>
        <v>4240</v>
      </c>
      <c r="X10" s="66"/>
      <c r="Y10" s="66"/>
      <c r="Z10" s="66"/>
      <c r="AA10" s="66"/>
      <c r="AB10" s="66"/>
      <c r="AC10" s="66"/>
      <c r="AD10" s="2"/>
      <c r="AE10" s="2"/>
      <c r="AF10" s="2"/>
      <c r="AG10" s="2"/>
      <c r="AH10" s="2"/>
      <c r="AI10" s="2"/>
      <c r="AJ10" s="2"/>
      <c r="AK10" s="2"/>
      <c r="AL10" s="66">
        <f>データ!$U$6</f>
        <v>24525</v>
      </c>
      <c r="AM10" s="66"/>
      <c r="AN10" s="66"/>
      <c r="AO10" s="66"/>
      <c r="AP10" s="66"/>
      <c r="AQ10" s="66"/>
      <c r="AR10" s="66"/>
      <c r="AS10" s="66"/>
      <c r="AT10" s="37">
        <f>データ!$V$6</f>
        <v>133.93</v>
      </c>
      <c r="AU10" s="38"/>
      <c r="AV10" s="38"/>
      <c r="AW10" s="38"/>
      <c r="AX10" s="38"/>
      <c r="AY10" s="38"/>
      <c r="AZ10" s="38"/>
      <c r="BA10" s="38"/>
      <c r="BB10" s="55">
        <f>データ!$W$6</f>
        <v>183.12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0KXiP7AehD3Dop/YnGwR8HRHO6sjMDxafkctN1UiUHztTBbqRQoKomTsYNYYdtlhoYbL+nNAVbA+K3rNuaOR5g==" saltValue="ykiXDKWyCqVvRsh/lQdK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422100</v>
      </c>
      <c r="D6" s="20">
        <f t="shared" si="3"/>
        <v>46</v>
      </c>
      <c r="E6" s="20">
        <f t="shared" si="3"/>
        <v>1</v>
      </c>
      <c r="F6" s="20">
        <f t="shared" si="3"/>
        <v>0</v>
      </c>
      <c r="G6" s="20">
        <f t="shared" si="3"/>
        <v>1</v>
      </c>
      <c r="H6" s="20" t="str">
        <f t="shared" si="3"/>
        <v>長崎県　壱岐市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73.92</v>
      </c>
      <c r="P6" s="21">
        <f t="shared" si="3"/>
        <v>99.77</v>
      </c>
      <c r="Q6" s="21">
        <f t="shared" si="3"/>
        <v>4240</v>
      </c>
      <c r="R6" s="21">
        <f t="shared" si="3"/>
        <v>24956</v>
      </c>
      <c r="S6" s="21">
        <f t="shared" si="3"/>
        <v>139.41999999999999</v>
      </c>
      <c r="T6" s="21">
        <f t="shared" si="3"/>
        <v>179</v>
      </c>
      <c r="U6" s="21">
        <f t="shared" si="3"/>
        <v>24525</v>
      </c>
      <c r="V6" s="21">
        <f t="shared" si="3"/>
        <v>133.93</v>
      </c>
      <c r="W6" s="21">
        <f t="shared" si="3"/>
        <v>183.12</v>
      </c>
      <c r="X6" s="22">
        <f>IF(X7="",NA(),X7)</f>
        <v>108.41</v>
      </c>
      <c r="Y6" s="22">
        <f t="shared" ref="Y6:AG6" si="4">IF(Y7="",NA(),Y7)</f>
        <v>104.28</v>
      </c>
      <c r="Z6" s="22">
        <f t="shared" si="4"/>
        <v>91.58</v>
      </c>
      <c r="AA6" s="22">
        <f t="shared" si="4"/>
        <v>89.09</v>
      </c>
      <c r="AB6" s="22">
        <f t="shared" si="4"/>
        <v>93.38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2">
        <f t="shared" si="5"/>
        <v>12.46</v>
      </c>
      <c r="AL6" s="22">
        <f t="shared" si="5"/>
        <v>15.08</v>
      </c>
      <c r="AM6" s="22">
        <f t="shared" si="5"/>
        <v>11.48</v>
      </c>
      <c r="AN6" s="22">
        <f t="shared" si="5"/>
        <v>3.16</v>
      </c>
      <c r="AO6" s="22">
        <f t="shared" si="5"/>
        <v>3.59</v>
      </c>
      <c r="AP6" s="22">
        <f t="shared" si="5"/>
        <v>3.98</v>
      </c>
      <c r="AQ6" s="22">
        <f t="shared" si="5"/>
        <v>6.02</v>
      </c>
      <c r="AR6" s="22">
        <f t="shared" si="5"/>
        <v>7.78</v>
      </c>
      <c r="AS6" s="21" t="str">
        <f>IF(AS7="","",IF(AS7="-","【-】","【"&amp;SUBSTITUTE(TEXT(AS7,"#,##0.00"),"-","△")&amp;"】"))</f>
        <v>【1.34】</v>
      </c>
      <c r="AT6" s="22">
        <f>IF(AT7="",NA(),AT7)</f>
        <v>242.09</v>
      </c>
      <c r="AU6" s="22">
        <f t="shared" ref="AU6:BC6" si="6">IF(AU7="",NA(),AU7)</f>
        <v>306.74</v>
      </c>
      <c r="AV6" s="22">
        <f t="shared" si="6"/>
        <v>299.64999999999998</v>
      </c>
      <c r="AW6" s="22">
        <f t="shared" si="6"/>
        <v>254.39</v>
      </c>
      <c r="AX6" s="22">
        <f t="shared" si="6"/>
        <v>273.73</v>
      </c>
      <c r="AY6" s="22">
        <f t="shared" si="6"/>
        <v>369.69</v>
      </c>
      <c r="AZ6" s="22">
        <f t="shared" si="6"/>
        <v>379.08</v>
      </c>
      <c r="BA6" s="22">
        <f t="shared" si="6"/>
        <v>367.55</v>
      </c>
      <c r="BB6" s="22">
        <f t="shared" si="6"/>
        <v>378.56</v>
      </c>
      <c r="BC6" s="22">
        <f t="shared" si="6"/>
        <v>364.46</v>
      </c>
      <c r="BD6" s="21" t="str">
        <f>IF(BD7="","",IF(BD7="-","【-】","【"&amp;SUBSTITUTE(TEXT(BD7,"#,##0.00"),"-","△")&amp;"】"))</f>
        <v>【252.29】</v>
      </c>
      <c r="BE6" s="22">
        <f>IF(BE7="",NA(),BE7)</f>
        <v>618.21</v>
      </c>
      <c r="BF6" s="22">
        <f t="shared" ref="BF6:BN6" si="7">IF(BF7="",NA(),BF7)</f>
        <v>509.69</v>
      </c>
      <c r="BG6" s="22">
        <f t="shared" si="7"/>
        <v>468.26</v>
      </c>
      <c r="BH6" s="22">
        <f t="shared" si="7"/>
        <v>432.48</v>
      </c>
      <c r="BI6" s="22">
        <f t="shared" si="7"/>
        <v>449.98</v>
      </c>
      <c r="BJ6" s="22">
        <f t="shared" si="7"/>
        <v>402.99</v>
      </c>
      <c r="BK6" s="22">
        <f t="shared" si="7"/>
        <v>398.98</v>
      </c>
      <c r="BL6" s="22">
        <f t="shared" si="7"/>
        <v>418.68</v>
      </c>
      <c r="BM6" s="22">
        <f t="shared" si="7"/>
        <v>395.68</v>
      </c>
      <c r="BN6" s="22">
        <f t="shared" si="7"/>
        <v>403.72</v>
      </c>
      <c r="BO6" s="21" t="str">
        <f>IF(BO7="","",IF(BO7="-","【-】","【"&amp;SUBSTITUTE(TEXT(BO7,"#,##0.00"),"-","△")&amp;"】"))</f>
        <v>【268.07】</v>
      </c>
      <c r="BP6" s="22">
        <f>IF(BP7="",NA(),BP7)</f>
        <v>76.92</v>
      </c>
      <c r="BQ6" s="22">
        <f t="shared" ref="BQ6:BY6" si="8">IF(BQ7="",NA(),BQ7)</f>
        <v>80.33</v>
      </c>
      <c r="BR6" s="22">
        <f t="shared" si="8"/>
        <v>83.67</v>
      </c>
      <c r="BS6" s="22">
        <f t="shared" si="8"/>
        <v>81.16</v>
      </c>
      <c r="BT6" s="22">
        <f t="shared" si="8"/>
        <v>69.069999999999993</v>
      </c>
      <c r="BU6" s="22">
        <f t="shared" si="8"/>
        <v>98.66</v>
      </c>
      <c r="BV6" s="22">
        <f t="shared" si="8"/>
        <v>98.64</v>
      </c>
      <c r="BW6" s="22">
        <f t="shared" si="8"/>
        <v>94.78</v>
      </c>
      <c r="BX6" s="22">
        <f t="shared" si="8"/>
        <v>97.59</v>
      </c>
      <c r="BY6" s="22">
        <f t="shared" si="8"/>
        <v>92.17</v>
      </c>
      <c r="BZ6" s="21" t="str">
        <f>IF(BZ7="","",IF(BZ7="-","【-】","【"&amp;SUBSTITUTE(TEXT(BZ7,"#,##0.00"),"-","△")&amp;"】"))</f>
        <v>【97.47】</v>
      </c>
      <c r="CA6" s="22">
        <f>IF(CA7="",NA(),CA7)</f>
        <v>263.08999999999997</v>
      </c>
      <c r="CB6" s="22">
        <f t="shared" ref="CB6:CJ6" si="9">IF(CB7="",NA(),CB7)</f>
        <v>248.45</v>
      </c>
      <c r="CC6" s="22">
        <f t="shared" si="9"/>
        <v>237.47</v>
      </c>
      <c r="CD6" s="22">
        <f t="shared" si="9"/>
        <v>249.41</v>
      </c>
      <c r="CE6" s="22">
        <f t="shared" si="9"/>
        <v>256.70999999999998</v>
      </c>
      <c r="CF6" s="22">
        <f t="shared" si="9"/>
        <v>178.59</v>
      </c>
      <c r="CG6" s="22">
        <f t="shared" si="9"/>
        <v>178.92</v>
      </c>
      <c r="CH6" s="22">
        <f t="shared" si="9"/>
        <v>181.3</v>
      </c>
      <c r="CI6" s="22">
        <f t="shared" si="9"/>
        <v>181.71</v>
      </c>
      <c r="CJ6" s="22">
        <f t="shared" si="9"/>
        <v>188.51</v>
      </c>
      <c r="CK6" s="21" t="str">
        <f>IF(CK7="","",IF(CK7="-","【-】","【"&amp;SUBSTITUTE(TEXT(CK7,"#,##0.00"),"-","△")&amp;"】"))</f>
        <v>【174.75】</v>
      </c>
      <c r="CL6" s="22">
        <f>IF(CL7="",NA(),CL7)</f>
        <v>59.49</v>
      </c>
      <c r="CM6" s="22">
        <f t="shared" ref="CM6:CU6" si="10">IF(CM7="",NA(),CM7)</f>
        <v>59.56</v>
      </c>
      <c r="CN6" s="22">
        <f t="shared" si="10"/>
        <v>58.83</v>
      </c>
      <c r="CO6" s="22">
        <f t="shared" si="10"/>
        <v>56.4</v>
      </c>
      <c r="CP6" s="22">
        <f t="shared" si="10"/>
        <v>56.87</v>
      </c>
      <c r="CQ6" s="22">
        <f t="shared" si="10"/>
        <v>55.03</v>
      </c>
      <c r="CR6" s="22">
        <f t="shared" si="10"/>
        <v>55.14</v>
      </c>
      <c r="CS6" s="22">
        <f t="shared" si="10"/>
        <v>55.89</v>
      </c>
      <c r="CT6" s="22">
        <f t="shared" si="10"/>
        <v>55.72</v>
      </c>
      <c r="CU6" s="22">
        <f t="shared" si="10"/>
        <v>55.31</v>
      </c>
      <c r="CV6" s="21" t="str">
        <f>IF(CV7="","",IF(CV7="-","【-】","【"&amp;SUBSTITUTE(TEXT(CV7,"#,##0.00"),"-","△")&amp;"】"))</f>
        <v>【59.97】</v>
      </c>
      <c r="CW6" s="22">
        <f>IF(CW7="",NA(),CW7)</f>
        <v>64.900000000000006</v>
      </c>
      <c r="CX6" s="22">
        <f t="shared" ref="CX6:DF6" si="11">IF(CX7="",NA(),CX7)</f>
        <v>64.430000000000007</v>
      </c>
      <c r="CY6" s="22">
        <f t="shared" si="11"/>
        <v>65.77</v>
      </c>
      <c r="CZ6" s="22">
        <f t="shared" si="11"/>
        <v>66.39</v>
      </c>
      <c r="DA6" s="22">
        <f t="shared" si="11"/>
        <v>65.12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21.68</v>
      </c>
      <c r="DI6" s="22">
        <f t="shared" ref="DI6:DQ6" si="12">IF(DI7="",NA(),DI7)</f>
        <v>25.46</v>
      </c>
      <c r="DJ6" s="22">
        <f t="shared" si="12"/>
        <v>28.88</v>
      </c>
      <c r="DK6" s="22">
        <f t="shared" si="12"/>
        <v>31.82</v>
      </c>
      <c r="DL6" s="22">
        <f t="shared" si="12"/>
        <v>34.880000000000003</v>
      </c>
      <c r="DM6" s="22">
        <f t="shared" si="12"/>
        <v>48.87</v>
      </c>
      <c r="DN6" s="22">
        <f t="shared" si="12"/>
        <v>49.92</v>
      </c>
      <c r="DO6" s="22">
        <f t="shared" si="12"/>
        <v>50.63</v>
      </c>
      <c r="DP6" s="22">
        <f t="shared" si="12"/>
        <v>51.29</v>
      </c>
      <c r="DQ6" s="22">
        <f t="shared" si="12"/>
        <v>52.2</v>
      </c>
      <c r="DR6" s="21" t="str">
        <f>IF(DR7="","",IF(DR7="-","【-】","【"&amp;SUBSTITUTE(TEXT(DR7,"#,##0.00"),"-","△")&amp;"】"))</f>
        <v>【51.51】</v>
      </c>
      <c r="DS6" s="22">
        <f>IF(DS7="",NA(),DS7)</f>
        <v>1.66</v>
      </c>
      <c r="DT6" s="22">
        <f t="shared" ref="DT6:EB6" si="13">IF(DT7="",NA(),DT7)</f>
        <v>1.57</v>
      </c>
      <c r="DU6" s="22">
        <f t="shared" si="13"/>
        <v>1.57</v>
      </c>
      <c r="DV6" s="22">
        <f t="shared" si="13"/>
        <v>1.57</v>
      </c>
      <c r="DW6" s="22">
        <f t="shared" si="13"/>
        <v>1.58</v>
      </c>
      <c r="DX6" s="22">
        <f t="shared" si="13"/>
        <v>14.85</v>
      </c>
      <c r="DY6" s="22">
        <f t="shared" si="13"/>
        <v>16.88</v>
      </c>
      <c r="DZ6" s="22">
        <f t="shared" si="13"/>
        <v>18.28</v>
      </c>
      <c r="EA6" s="22">
        <f t="shared" si="13"/>
        <v>19.61</v>
      </c>
      <c r="EB6" s="22">
        <f t="shared" si="13"/>
        <v>20.73</v>
      </c>
      <c r="EC6" s="21" t="str">
        <f>IF(EC7="","",IF(EC7="-","【-】","【"&amp;SUBSTITUTE(TEXT(EC7,"#,##0.00"),"-","△")&amp;"】"))</f>
        <v>【23.75】</v>
      </c>
      <c r="ED6" s="22">
        <f>IF(ED7="",NA(),ED7)</f>
        <v>0.42</v>
      </c>
      <c r="EE6" s="22">
        <f t="shared" ref="EE6:EM6" si="14">IF(EE7="",NA(),EE7)</f>
        <v>0.26</v>
      </c>
      <c r="EF6" s="22">
        <f t="shared" si="14"/>
        <v>0.37</v>
      </c>
      <c r="EG6" s="22">
        <f t="shared" si="14"/>
        <v>0.38</v>
      </c>
      <c r="EH6" s="22">
        <f t="shared" si="14"/>
        <v>0.39</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422100</v>
      </c>
      <c r="D7" s="24">
        <v>46</v>
      </c>
      <c r="E7" s="24">
        <v>1</v>
      </c>
      <c r="F7" s="24">
        <v>0</v>
      </c>
      <c r="G7" s="24">
        <v>1</v>
      </c>
      <c r="H7" s="24" t="s">
        <v>92</v>
      </c>
      <c r="I7" s="24" t="s">
        <v>93</v>
      </c>
      <c r="J7" s="24" t="s">
        <v>94</v>
      </c>
      <c r="K7" s="24" t="s">
        <v>95</v>
      </c>
      <c r="L7" s="24" t="s">
        <v>96</v>
      </c>
      <c r="M7" s="24" t="s">
        <v>97</v>
      </c>
      <c r="N7" s="25" t="s">
        <v>98</v>
      </c>
      <c r="O7" s="25">
        <v>73.92</v>
      </c>
      <c r="P7" s="25">
        <v>99.77</v>
      </c>
      <c r="Q7" s="25">
        <v>4240</v>
      </c>
      <c r="R7" s="25">
        <v>24956</v>
      </c>
      <c r="S7" s="25">
        <v>139.41999999999999</v>
      </c>
      <c r="T7" s="25">
        <v>179</v>
      </c>
      <c r="U7" s="25">
        <v>24525</v>
      </c>
      <c r="V7" s="25">
        <v>133.93</v>
      </c>
      <c r="W7" s="25">
        <v>183.12</v>
      </c>
      <c r="X7" s="25">
        <v>108.41</v>
      </c>
      <c r="Y7" s="25">
        <v>104.28</v>
      </c>
      <c r="Z7" s="25">
        <v>91.58</v>
      </c>
      <c r="AA7" s="25">
        <v>89.09</v>
      </c>
      <c r="AB7" s="25">
        <v>93.38</v>
      </c>
      <c r="AC7" s="25">
        <v>108.87</v>
      </c>
      <c r="AD7" s="25">
        <v>108.61</v>
      </c>
      <c r="AE7" s="25">
        <v>108.35</v>
      </c>
      <c r="AF7" s="25">
        <v>108.84</v>
      </c>
      <c r="AG7" s="25">
        <v>105.92</v>
      </c>
      <c r="AH7" s="25">
        <v>108.7</v>
      </c>
      <c r="AI7" s="25">
        <v>0</v>
      </c>
      <c r="AJ7" s="25">
        <v>0</v>
      </c>
      <c r="AK7" s="25">
        <v>12.46</v>
      </c>
      <c r="AL7" s="25">
        <v>15.08</v>
      </c>
      <c r="AM7" s="25">
        <v>11.48</v>
      </c>
      <c r="AN7" s="25">
        <v>3.16</v>
      </c>
      <c r="AO7" s="25">
        <v>3.59</v>
      </c>
      <c r="AP7" s="25">
        <v>3.98</v>
      </c>
      <c r="AQ7" s="25">
        <v>6.02</v>
      </c>
      <c r="AR7" s="25">
        <v>7.78</v>
      </c>
      <c r="AS7" s="25">
        <v>1.34</v>
      </c>
      <c r="AT7" s="25">
        <v>242.09</v>
      </c>
      <c r="AU7" s="25">
        <v>306.74</v>
      </c>
      <c r="AV7" s="25">
        <v>299.64999999999998</v>
      </c>
      <c r="AW7" s="25">
        <v>254.39</v>
      </c>
      <c r="AX7" s="25">
        <v>273.73</v>
      </c>
      <c r="AY7" s="25">
        <v>369.69</v>
      </c>
      <c r="AZ7" s="25">
        <v>379.08</v>
      </c>
      <c r="BA7" s="25">
        <v>367.55</v>
      </c>
      <c r="BB7" s="25">
        <v>378.56</v>
      </c>
      <c r="BC7" s="25">
        <v>364.46</v>
      </c>
      <c r="BD7" s="25">
        <v>252.29</v>
      </c>
      <c r="BE7" s="25">
        <v>618.21</v>
      </c>
      <c r="BF7" s="25">
        <v>509.69</v>
      </c>
      <c r="BG7" s="25">
        <v>468.26</v>
      </c>
      <c r="BH7" s="25">
        <v>432.48</v>
      </c>
      <c r="BI7" s="25">
        <v>449.98</v>
      </c>
      <c r="BJ7" s="25">
        <v>402.99</v>
      </c>
      <c r="BK7" s="25">
        <v>398.98</v>
      </c>
      <c r="BL7" s="25">
        <v>418.68</v>
      </c>
      <c r="BM7" s="25">
        <v>395.68</v>
      </c>
      <c r="BN7" s="25">
        <v>403.72</v>
      </c>
      <c r="BO7" s="25">
        <v>268.07</v>
      </c>
      <c r="BP7" s="25">
        <v>76.92</v>
      </c>
      <c r="BQ7" s="25">
        <v>80.33</v>
      </c>
      <c r="BR7" s="25">
        <v>83.67</v>
      </c>
      <c r="BS7" s="25">
        <v>81.16</v>
      </c>
      <c r="BT7" s="25">
        <v>69.069999999999993</v>
      </c>
      <c r="BU7" s="25">
        <v>98.66</v>
      </c>
      <c r="BV7" s="25">
        <v>98.64</v>
      </c>
      <c r="BW7" s="25">
        <v>94.78</v>
      </c>
      <c r="BX7" s="25">
        <v>97.59</v>
      </c>
      <c r="BY7" s="25">
        <v>92.17</v>
      </c>
      <c r="BZ7" s="25">
        <v>97.47</v>
      </c>
      <c r="CA7" s="25">
        <v>263.08999999999997</v>
      </c>
      <c r="CB7" s="25">
        <v>248.45</v>
      </c>
      <c r="CC7" s="25">
        <v>237.47</v>
      </c>
      <c r="CD7" s="25">
        <v>249.41</v>
      </c>
      <c r="CE7" s="25">
        <v>256.70999999999998</v>
      </c>
      <c r="CF7" s="25">
        <v>178.59</v>
      </c>
      <c r="CG7" s="25">
        <v>178.92</v>
      </c>
      <c r="CH7" s="25">
        <v>181.3</v>
      </c>
      <c r="CI7" s="25">
        <v>181.71</v>
      </c>
      <c r="CJ7" s="25">
        <v>188.51</v>
      </c>
      <c r="CK7" s="25">
        <v>174.75</v>
      </c>
      <c r="CL7" s="25">
        <v>59.49</v>
      </c>
      <c r="CM7" s="25">
        <v>59.56</v>
      </c>
      <c r="CN7" s="25">
        <v>58.83</v>
      </c>
      <c r="CO7" s="25">
        <v>56.4</v>
      </c>
      <c r="CP7" s="25">
        <v>56.87</v>
      </c>
      <c r="CQ7" s="25">
        <v>55.03</v>
      </c>
      <c r="CR7" s="25">
        <v>55.14</v>
      </c>
      <c r="CS7" s="25">
        <v>55.89</v>
      </c>
      <c r="CT7" s="25">
        <v>55.72</v>
      </c>
      <c r="CU7" s="25">
        <v>55.31</v>
      </c>
      <c r="CV7" s="25">
        <v>59.97</v>
      </c>
      <c r="CW7" s="25">
        <v>64.900000000000006</v>
      </c>
      <c r="CX7" s="25">
        <v>64.430000000000007</v>
      </c>
      <c r="CY7" s="25">
        <v>65.77</v>
      </c>
      <c r="CZ7" s="25">
        <v>66.39</v>
      </c>
      <c r="DA7" s="25">
        <v>65.12</v>
      </c>
      <c r="DB7" s="25">
        <v>81.900000000000006</v>
      </c>
      <c r="DC7" s="25">
        <v>81.39</v>
      </c>
      <c r="DD7" s="25">
        <v>81.27</v>
      </c>
      <c r="DE7" s="25">
        <v>81.260000000000005</v>
      </c>
      <c r="DF7" s="25">
        <v>80.36</v>
      </c>
      <c r="DG7" s="25">
        <v>89.76</v>
      </c>
      <c r="DH7" s="25">
        <v>21.68</v>
      </c>
      <c r="DI7" s="25">
        <v>25.46</v>
      </c>
      <c r="DJ7" s="25">
        <v>28.88</v>
      </c>
      <c r="DK7" s="25">
        <v>31.82</v>
      </c>
      <c r="DL7" s="25">
        <v>34.880000000000003</v>
      </c>
      <c r="DM7" s="25">
        <v>48.87</v>
      </c>
      <c r="DN7" s="25">
        <v>49.92</v>
      </c>
      <c r="DO7" s="25">
        <v>50.63</v>
      </c>
      <c r="DP7" s="25">
        <v>51.29</v>
      </c>
      <c r="DQ7" s="25">
        <v>52.2</v>
      </c>
      <c r="DR7" s="25">
        <v>51.51</v>
      </c>
      <c r="DS7" s="25">
        <v>1.66</v>
      </c>
      <c r="DT7" s="25">
        <v>1.57</v>
      </c>
      <c r="DU7" s="25">
        <v>1.57</v>
      </c>
      <c r="DV7" s="25">
        <v>1.57</v>
      </c>
      <c r="DW7" s="25">
        <v>1.58</v>
      </c>
      <c r="DX7" s="25">
        <v>14.85</v>
      </c>
      <c r="DY7" s="25">
        <v>16.88</v>
      </c>
      <c r="DZ7" s="25">
        <v>18.28</v>
      </c>
      <c r="EA7" s="25">
        <v>19.61</v>
      </c>
      <c r="EB7" s="25">
        <v>20.73</v>
      </c>
      <c r="EC7" s="25">
        <v>23.75</v>
      </c>
      <c r="ED7" s="25">
        <v>0.42</v>
      </c>
      <c r="EE7" s="25">
        <v>0.26</v>
      </c>
      <c r="EF7" s="25">
        <v>0.37</v>
      </c>
      <c r="EG7" s="25">
        <v>0.38</v>
      </c>
      <c r="EH7" s="25">
        <v>0.39</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2024-01-29T09:47:09Z</cp:lastPrinted>
  <dcterms:created xsi:type="dcterms:W3CDTF">2023-12-05T01:01:35Z</dcterms:created>
  <dcterms:modified xsi:type="dcterms:W3CDTF">2024-03-04T01:58:18Z</dcterms:modified>
  <cp:category/>
</cp:coreProperties>
</file>